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80" windowWidth="19440" windowHeight="1135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AA85" i="1" l="1"/>
  <c r="P85" i="1"/>
  <c r="AA95" i="1" l="1"/>
  <c r="P95" i="1"/>
  <c r="P88" i="1"/>
  <c r="AA75" i="1"/>
  <c r="P75" i="1"/>
  <c r="P175" i="1"/>
  <c r="P176" i="1"/>
  <c r="P177" i="1"/>
  <c r="P178" i="1"/>
  <c r="P179" i="1"/>
  <c r="P180" i="1"/>
  <c r="P181" i="1"/>
  <c r="P174" i="1"/>
  <c r="P173" i="1"/>
  <c r="AA170" i="1"/>
  <c r="P170" i="1"/>
  <c r="AA160" i="1"/>
  <c r="P159" i="1"/>
  <c r="P156" i="1"/>
  <c r="AA159" i="1"/>
  <c r="AA146" i="1"/>
  <c r="P146" i="1"/>
  <c r="AA168" i="1" l="1"/>
  <c r="AA133" i="1"/>
  <c r="AA130" i="1"/>
  <c r="AA129" i="1"/>
  <c r="AA92" i="1"/>
  <c r="AA53" i="1" l="1"/>
  <c r="AA39" i="1"/>
  <c r="AA31" i="1"/>
  <c r="P25" i="1" l="1"/>
  <c r="P26" i="1"/>
  <c r="P27" i="1"/>
  <c r="P28" i="1"/>
  <c r="P29" i="1"/>
  <c r="P30" i="1"/>
  <c r="P38" i="1"/>
  <c r="P41" i="1"/>
  <c r="P42" i="1"/>
  <c r="P43" i="1"/>
  <c r="P44" i="1"/>
  <c r="P45" i="1"/>
  <c r="P48" i="1"/>
  <c r="P51" i="1"/>
  <c r="P52" i="1"/>
  <c r="P24" i="1"/>
  <c r="AA174" i="1" l="1"/>
  <c r="AA175" i="1"/>
  <c r="AA176" i="1"/>
  <c r="AA177" i="1"/>
  <c r="AA178" i="1"/>
  <c r="AA179" i="1"/>
  <c r="AA180" i="1"/>
  <c r="AA181" i="1"/>
  <c r="AA173" i="1"/>
  <c r="AA24" i="1"/>
  <c r="AA52" i="1"/>
  <c r="AA41" i="1"/>
  <c r="AA42" i="1"/>
  <c r="AA43" i="1"/>
  <c r="AA44" i="1"/>
  <c r="AA45" i="1"/>
  <c r="AA48" i="1"/>
  <c r="AA51" i="1"/>
  <c r="AA38" i="1"/>
  <c r="P147" i="1" l="1"/>
  <c r="AA147" i="1" s="1"/>
  <c r="P148" i="1"/>
  <c r="AA148" i="1" s="1"/>
  <c r="P149" i="1"/>
  <c r="AA149" i="1" s="1"/>
  <c r="P150" i="1"/>
  <c r="AA150" i="1" s="1"/>
  <c r="P151" i="1"/>
  <c r="AA151" i="1" s="1"/>
  <c r="AA182" i="1"/>
  <c r="P163" i="1" l="1"/>
  <c r="AA163" i="1" s="1"/>
  <c r="P164" i="1" l="1"/>
  <c r="P167" i="1"/>
  <c r="AA167" i="1" s="1"/>
  <c r="P162" i="1"/>
  <c r="AA164" i="1" l="1"/>
  <c r="Q164" i="1"/>
  <c r="Q167" i="1"/>
  <c r="AA162" i="1"/>
  <c r="Q162" i="1"/>
  <c r="AA165" i="1" l="1"/>
  <c r="Q80" i="1" l="1"/>
  <c r="Q77" i="1"/>
  <c r="P155" i="1" l="1"/>
  <c r="P154" i="1"/>
  <c r="P143" i="1"/>
  <c r="P142" i="1"/>
  <c r="P141" i="1"/>
  <c r="P140" i="1"/>
  <c r="P139" i="1"/>
  <c r="P138" i="1"/>
  <c r="P137" i="1"/>
  <c r="P136" i="1"/>
  <c r="P135" i="1"/>
  <c r="P132" i="1"/>
  <c r="P129" i="1"/>
  <c r="P126" i="1"/>
  <c r="P125" i="1"/>
  <c r="P124" i="1"/>
  <c r="P121" i="1"/>
  <c r="P120" i="1"/>
  <c r="P119" i="1"/>
  <c r="P118" i="1"/>
  <c r="P117" i="1"/>
  <c r="P116" i="1"/>
  <c r="P115" i="1"/>
  <c r="P114" i="1"/>
  <c r="P113" i="1"/>
  <c r="P110" i="1"/>
  <c r="P109" i="1"/>
  <c r="P108" i="1"/>
  <c r="P105" i="1"/>
  <c r="P104" i="1"/>
  <c r="P101" i="1"/>
  <c r="P100" i="1"/>
  <c r="P99" i="1"/>
  <c r="P92" i="1"/>
  <c r="P91" i="1"/>
  <c r="P90" i="1"/>
  <c r="P89" i="1"/>
  <c r="U86" i="1"/>
  <c r="V86" i="1" s="1"/>
  <c r="P86" i="1"/>
  <c r="U84" i="1"/>
  <c r="V84" i="1" s="1"/>
  <c r="P84" i="1"/>
  <c r="P81" i="1"/>
  <c r="U78" i="1"/>
  <c r="V78" i="1" s="1"/>
  <c r="P78" i="1"/>
  <c r="AA78" i="1" s="1"/>
  <c r="P72" i="1"/>
  <c r="AA72" i="1" s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0" i="1"/>
  <c r="P49" i="1"/>
  <c r="P47" i="1"/>
  <c r="P46" i="1"/>
  <c r="P37" i="1"/>
  <c r="P36" i="1"/>
  <c r="P35" i="1"/>
  <c r="P34" i="1"/>
  <c r="P33" i="1"/>
  <c r="R23" i="1"/>
  <c r="P55" i="1" l="1"/>
  <c r="Q55" i="1" s="1"/>
  <c r="AA88" i="1"/>
  <c r="P98" i="1"/>
  <c r="AA98" i="1" s="1"/>
  <c r="Q26" i="1"/>
  <c r="AA26" i="1"/>
  <c r="Q28" i="1"/>
  <c r="AA28" i="1"/>
  <c r="Q30" i="1"/>
  <c r="AA30" i="1"/>
  <c r="Q34" i="1"/>
  <c r="AA34" i="1"/>
  <c r="Q36" i="1"/>
  <c r="AA36" i="1"/>
  <c r="Q46" i="1"/>
  <c r="AA46" i="1"/>
  <c r="Q50" i="1"/>
  <c r="AA50" i="1"/>
  <c r="Q56" i="1"/>
  <c r="AA56" i="1"/>
  <c r="Q58" i="1"/>
  <c r="AA58" i="1"/>
  <c r="Q59" i="1"/>
  <c r="AA59" i="1"/>
  <c r="Q61" i="1"/>
  <c r="AA61" i="1"/>
  <c r="Q63" i="1"/>
  <c r="AA63" i="1"/>
  <c r="Q65" i="1"/>
  <c r="AA65" i="1"/>
  <c r="Q67" i="1"/>
  <c r="AA67" i="1"/>
  <c r="Q69" i="1"/>
  <c r="AA69" i="1"/>
  <c r="Q71" i="1"/>
  <c r="AA71" i="1"/>
  <c r="Q78" i="1"/>
  <c r="Q81" i="1"/>
  <c r="AA81" i="1"/>
  <c r="AA82" i="1" s="1"/>
  <c r="Q89" i="1"/>
  <c r="AA89" i="1"/>
  <c r="Q92" i="1"/>
  <c r="Q99" i="1"/>
  <c r="AA99" i="1"/>
  <c r="Q101" i="1"/>
  <c r="AA101" i="1"/>
  <c r="Q105" i="1"/>
  <c r="AA105" i="1"/>
  <c r="Q109" i="1"/>
  <c r="AA109" i="1"/>
  <c r="Q113" i="1"/>
  <c r="AA113" i="1"/>
  <c r="Q115" i="1"/>
  <c r="AA115" i="1"/>
  <c r="Q117" i="1"/>
  <c r="AA117" i="1"/>
  <c r="Q119" i="1"/>
  <c r="AA119" i="1"/>
  <c r="Q121" i="1"/>
  <c r="AA121" i="1"/>
  <c r="Q125" i="1"/>
  <c r="AA125" i="1"/>
  <c r="Q129" i="1"/>
  <c r="Q135" i="1"/>
  <c r="AA135" i="1"/>
  <c r="Q137" i="1"/>
  <c r="AA137" i="1"/>
  <c r="Q139" i="1"/>
  <c r="AA139" i="1"/>
  <c r="Q141" i="1"/>
  <c r="AA141" i="1"/>
  <c r="Q143" i="1"/>
  <c r="AA143" i="1"/>
  <c r="Q154" i="1"/>
  <c r="AA154" i="1"/>
  <c r="Q155" i="1"/>
  <c r="AA155" i="1"/>
  <c r="Q25" i="1"/>
  <c r="AA25" i="1"/>
  <c r="Q27" i="1"/>
  <c r="AA27" i="1"/>
  <c r="Q29" i="1"/>
  <c r="AA29" i="1"/>
  <c r="Q33" i="1"/>
  <c r="AA33" i="1"/>
  <c r="Q35" i="1"/>
  <c r="AA35" i="1"/>
  <c r="Q37" i="1"/>
  <c r="AA37" i="1"/>
  <c r="Q47" i="1"/>
  <c r="AA47" i="1"/>
  <c r="Q49" i="1"/>
  <c r="AA49" i="1"/>
  <c r="Q57" i="1"/>
  <c r="AA57" i="1"/>
  <c r="Q60" i="1"/>
  <c r="AA60" i="1"/>
  <c r="Q62" i="1"/>
  <c r="AA62" i="1"/>
  <c r="Q64" i="1"/>
  <c r="AA64" i="1"/>
  <c r="Q66" i="1"/>
  <c r="AA66" i="1"/>
  <c r="Q68" i="1"/>
  <c r="AA68" i="1"/>
  <c r="Q70" i="1"/>
  <c r="AA70" i="1"/>
  <c r="Q72" i="1"/>
  <c r="Q84" i="1"/>
  <c r="AA84" i="1"/>
  <c r="Q86" i="1"/>
  <c r="AA86" i="1"/>
  <c r="AA87" i="1" s="1"/>
  <c r="Q88" i="1"/>
  <c r="Q90" i="1"/>
  <c r="AA90" i="1"/>
  <c r="Q91" i="1"/>
  <c r="AA91" i="1"/>
  <c r="Q98" i="1"/>
  <c r="Q100" i="1"/>
  <c r="AA100" i="1"/>
  <c r="Q104" i="1"/>
  <c r="AA104" i="1"/>
  <c r="Q108" i="1"/>
  <c r="AA108" i="1"/>
  <c r="Q110" i="1"/>
  <c r="AA110" i="1"/>
  <c r="Q114" i="1"/>
  <c r="AA114" i="1"/>
  <c r="Q116" i="1"/>
  <c r="AA116" i="1"/>
  <c r="Q118" i="1"/>
  <c r="AA118" i="1"/>
  <c r="Q120" i="1"/>
  <c r="AA120" i="1"/>
  <c r="Q124" i="1"/>
  <c r="AA124" i="1"/>
  <c r="Q126" i="1"/>
  <c r="AA126" i="1"/>
  <c r="Q132" i="1"/>
  <c r="AA132" i="1"/>
  <c r="Q136" i="1"/>
  <c r="AA136" i="1"/>
  <c r="Q138" i="1"/>
  <c r="AA138" i="1"/>
  <c r="Q140" i="1"/>
  <c r="AA140" i="1"/>
  <c r="Q142" i="1"/>
  <c r="AA142" i="1"/>
  <c r="Q146" i="1"/>
  <c r="Q156" i="1"/>
  <c r="AA156" i="1"/>
  <c r="AA106" i="1" l="1"/>
  <c r="AA127" i="1"/>
  <c r="AA102" i="1"/>
  <c r="AA144" i="1"/>
  <c r="AA55" i="1"/>
  <c r="AA73" i="1" s="1"/>
  <c r="Q24" i="1"/>
  <c r="AA111" i="1"/>
  <c r="AA93" i="1"/>
  <c r="AA157" i="1"/>
  <c r="AA122" i="1"/>
  <c r="AA79" i="1"/>
  <c r="AA152" i="1"/>
</calcChain>
</file>

<file path=xl/sharedStrings.xml><?xml version="1.0" encoding="utf-8"?>
<sst xmlns="http://schemas.openxmlformats.org/spreadsheetml/2006/main" count="571" uniqueCount="246">
  <si>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</si>
  <si>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</si>
  <si>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</si>
  <si>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</si>
  <si>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</si>
  <si>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</si>
  <si>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</si>
  <si>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</si>
  <si>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</si>
  <si>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1-й мкр, д, 1</t>
  </si>
  <si>
    <t>5</t>
  </si>
  <si>
    <t>ЖКС</t>
  </si>
  <si>
    <t>24</t>
  </si>
  <si>
    <t>0</t>
  </si>
  <si>
    <t>Блочные</t>
  </si>
  <si>
    <t>1-й мкр, д, 1А</t>
  </si>
  <si>
    <t>1</t>
  </si>
  <si>
    <t>Кирпичные</t>
  </si>
  <si>
    <t>1-й мкр, д, 2</t>
  </si>
  <si>
    <t>34</t>
  </si>
  <si>
    <t>26</t>
  </si>
  <si>
    <t>1-й мкр, д, 3</t>
  </si>
  <si>
    <t>35</t>
  </si>
  <si>
    <t>25</t>
  </si>
  <si>
    <t>1-й мкр, д, 5</t>
  </si>
  <si>
    <t>3</t>
  </si>
  <si>
    <t>11</t>
  </si>
  <si>
    <t>12</t>
  </si>
  <si>
    <t>1-й мкр, д, 6</t>
  </si>
  <si>
    <t>14</t>
  </si>
  <si>
    <t>9</t>
  </si>
  <si>
    <t>1-й мкр, д, 7</t>
  </si>
  <si>
    <t>1-й мкр, д, 11</t>
  </si>
  <si>
    <t>20</t>
  </si>
  <si>
    <t>15</t>
  </si>
  <si>
    <t>1-й мкр, д, 15</t>
  </si>
  <si>
    <t>28</t>
  </si>
  <si>
    <t>1-й мкр, д, 15/1</t>
  </si>
  <si>
    <t>1-й мкр, д, 18</t>
  </si>
  <si>
    <t>21</t>
  </si>
  <si>
    <t>10</t>
  </si>
  <si>
    <t>1-й мкр, д, 19</t>
  </si>
  <si>
    <t>23</t>
  </si>
  <si>
    <t>16</t>
  </si>
  <si>
    <t>1-й мкр, д, 20</t>
  </si>
  <si>
    <t>30</t>
  </si>
  <si>
    <t>58</t>
  </si>
  <si>
    <t>1-й мкр, д, 24</t>
  </si>
  <si>
    <t>60</t>
  </si>
  <si>
    <t>1-й мкр, д, 25</t>
  </si>
  <si>
    <t>2</t>
  </si>
  <si>
    <t>1-й мкр, д, 26</t>
  </si>
  <si>
    <t>1-й мкр, д, 27</t>
  </si>
  <si>
    <t>4</t>
  </si>
  <si>
    <t>1-й мкр, д, 28</t>
  </si>
  <si>
    <t>1-й мкр, д, 29</t>
  </si>
  <si>
    <t>Деревянные</t>
  </si>
  <si>
    <t>1-й мкр, д, 30</t>
  </si>
  <si>
    <t>1-й мкр, д, 31</t>
  </si>
  <si>
    <t>Прочие</t>
  </si>
  <si>
    <t>1-й мкр, д, 32</t>
  </si>
  <si>
    <t>1-й мкр, д, 33</t>
  </si>
  <si>
    <t>1-й мкр, д, 34</t>
  </si>
  <si>
    <t>1-й мкр, д, 35</t>
  </si>
  <si>
    <t>3-й мкр, д, 1</t>
  </si>
  <si>
    <t>3-й мкр, д, 2</t>
  </si>
  <si>
    <t>3-й мкр, д, 3</t>
  </si>
  <si>
    <t>3-й мкр, д, 4</t>
  </si>
  <si>
    <t>3-й мкр, д, 5а</t>
  </si>
  <si>
    <t>3-й мкр, д, 6</t>
  </si>
  <si>
    <t>3-й мкр, д, 7</t>
  </si>
  <si>
    <t>3-й мкр, д, 8</t>
  </si>
  <si>
    <t>3-й мкр, д, 9</t>
  </si>
  <si>
    <t>3-й мкр, д, 10</t>
  </si>
  <si>
    <t>3-й мкр, д, 11</t>
  </si>
  <si>
    <t>3-й мкр, д, 12</t>
  </si>
  <si>
    <t>3-й мкр, д, 13</t>
  </si>
  <si>
    <t>3-й мкр, д, 14</t>
  </si>
  <si>
    <t>3-й мкр, д, 17</t>
  </si>
  <si>
    <t>3-й мкр, д, 18</t>
  </si>
  <si>
    <t>3-й мкр, д, 20</t>
  </si>
  <si>
    <t>3-й мкр, д, 28а</t>
  </si>
  <si>
    <t>3-й мкр, д, 29</t>
  </si>
  <si>
    <t>4-й мкр, д, 12</t>
  </si>
  <si>
    <t>6-й мкр, д, 6</t>
  </si>
  <si>
    <t>6-й мкр, д, 7</t>
  </si>
  <si>
    <t>6-й мкр, д, 9</t>
  </si>
  <si>
    <t>6-й мкр, д, 10</t>
  </si>
  <si>
    <t>6-й мкр, д, 11</t>
  </si>
  <si>
    <t>6-й мкр, д, 12</t>
  </si>
  <si>
    <t>7-й мкр, д, 16</t>
  </si>
  <si>
    <t>7-й мкр, д, 17</t>
  </si>
  <si>
    <t>7-й мкр, д, 19</t>
  </si>
  <si>
    <t>7-й мкр, д, 20</t>
  </si>
  <si>
    <t>7-й мкр, д, 23</t>
  </si>
  <si>
    <t>7-й мкр, д, 24</t>
  </si>
  <si>
    <t>Мирный мкр, д, 1а</t>
  </si>
  <si>
    <t>Мирный мкр, д, 2а</t>
  </si>
  <si>
    <t>Мирный мкр, д, 3</t>
  </si>
  <si>
    <t>Мирный мкр, д, 3а</t>
  </si>
  <si>
    <t>Молодежный кв-л, д, 4</t>
  </si>
  <si>
    <t>Молодости ул, д, 1</t>
  </si>
  <si>
    <t>Молодости ул, д, 4а</t>
  </si>
  <si>
    <t>Набережная ул, д, 10</t>
  </si>
  <si>
    <t>Набережная ул, д, 11</t>
  </si>
  <si>
    <t>Набережная ул, д, 12</t>
  </si>
  <si>
    <t>Набережная ул, д, 19</t>
  </si>
  <si>
    <t>Северный пер, д, 8</t>
  </si>
  <si>
    <t>Спортивный кв-л, д, 3</t>
  </si>
  <si>
    <t>Спортивный кв-л, д, 4</t>
  </si>
  <si>
    <t>Спортивный кв-л, д, 4/1</t>
  </si>
  <si>
    <t>Спортивный кв-л, д, 4/2</t>
  </si>
  <si>
    <t>Сухарева ул, д, 3а</t>
  </si>
  <si>
    <t>Центральная ул, д, 2</t>
  </si>
  <si>
    <t>Центральная ул, д, 5</t>
  </si>
  <si>
    <t>Центральная ул, д, 13</t>
  </si>
  <si>
    <t>Центральная ул, д, 14</t>
  </si>
  <si>
    <t>Центральная ул, д, 15</t>
  </si>
  <si>
    <t>Центральная ул, д, 16</t>
  </si>
  <si>
    <t>Школьная ул, д, 3</t>
  </si>
  <si>
    <t>Южный кв-л, д, 1</t>
  </si>
  <si>
    <t>Южный кв-л, д, 2</t>
  </si>
  <si>
    <t>Южный кв-л, д, 3</t>
  </si>
  <si>
    <t>Южный кв-л, д, 4</t>
  </si>
  <si>
    <t>Южный кв-л, д, 5</t>
  </si>
  <si>
    <t>Южный кв-л, д, 6</t>
  </si>
  <si>
    <t>Южный кв-л, д, 7</t>
  </si>
  <si>
    <t>Южный кв-л, д, 8</t>
  </si>
  <si>
    <t>Южный кв-л, д, 9</t>
  </si>
  <si>
    <t>4-й мкр, д, 19</t>
  </si>
  <si>
    <t>№</t>
  </si>
  <si>
    <t xml:space="preserve">обеспечение санитарного состояния лестничных площадок </t>
  </si>
  <si>
    <t xml:space="preserve">обеспечение санитарного состояния придомовой территории </t>
  </si>
  <si>
    <t xml:space="preserve">обслу-
живание
авто-номной
котель-
ной
</t>
  </si>
  <si>
    <t xml:space="preserve">обслу-
живание
домофо-нов
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</si>
  <si>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</si>
  <si>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ХВС,ГВС,отопление,водоотведение, газоснабжение</t>
  </si>
  <si>
    <t>в том числе</t>
  </si>
  <si>
    <t>Размер платы объекта в месяц (руб)</t>
  </si>
  <si>
    <t xml:space="preserve">г. Белоярский </t>
  </si>
  <si>
    <t>ЮКЭК</t>
  </si>
  <si>
    <t>СИТ</t>
  </si>
  <si>
    <t>Лот № 4</t>
  </si>
  <si>
    <t>Лот № 5</t>
  </si>
  <si>
    <t>Лот № 6</t>
  </si>
  <si>
    <t>Лот № 7</t>
  </si>
  <si>
    <t>РСД</t>
  </si>
  <si>
    <t>Лот № 8</t>
  </si>
  <si>
    <t>Лот № 9</t>
  </si>
  <si>
    <t>Лот № 10</t>
  </si>
  <si>
    <t>Лот № 11</t>
  </si>
  <si>
    <t>Лот № 12</t>
  </si>
  <si>
    <t>Лот № 13</t>
  </si>
  <si>
    <t xml:space="preserve">техническое обслуживание внутридомового электросилового оборудования
</t>
  </si>
  <si>
    <t xml:space="preserve">вывоз твердых бытовых отхо -
дов
</t>
  </si>
  <si>
    <t xml:space="preserve">обслу-живание лифтов
</t>
  </si>
  <si>
    <t xml:space="preserve">обслу-живание общедо-мовых приборов учета
</t>
  </si>
  <si>
    <t>к извещению о проведении открытого конкурса</t>
  </si>
  <si>
    <t xml:space="preserve">ПРИЛОЖЕНИЕ №2 </t>
  </si>
  <si>
    <t>по отбору управляющей организации для управ-</t>
  </si>
  <si>
    <t>ления многоквартирными домами, расположен-</t>
  </si>
  <si>
    <t>ными на территории Белоярского района</t>
  </si>
  <si>
    <t>Размер платы за содержание и ремонт жилого помещения руб/м2 в месяц</t>
  </si>
  <si>
    <t>РАЗМЕР ПЛАТЫ ЗА СОДЕРЖАНИЕ И РЕМОНТ ЖИЛОГО ПОМЕЩЕНИЯ</t>
  </si>
  <si>
    <t>Адрес МКД</t>
  </si>
  <si>
    <t xml:space="preserve">текущий ремонт общего имущества р/м2
</t>
  </si>
  <si>
    <t>содержание общего имущества р/м2</t>
  </si>
  <si>
    <t>Размер платы объекта в год      (руб)</t>
  </si>
  <si>
    <t>Общая площадь жилых и нежилых помещений               м2</t>
  </si>
  <si>
    <t xml:space="preserve">                                       Приложение №3</t>
  </si>
  <si>
    <t>Размер обеспечения заявки составляет                                    руб</t>
  </si>
  <si>
    <t xml:space="preserve">                       РАЗМЕР ОБЕСПЕЧЕНИЯ ЗАЯВКИ</t>
  </si>
  <si>
    <t xml:space="preserve">                      ИТОГО ПО ЛОТУ № 4:</t>
  </si>
  <si>
    <t xml:space="preserve">                      ИТОГО ПО ЛОТУ № 5:</t>
  </si>
  <si>
    <t xml:space="preserve">                      ИТОГО ПО ЛОТУ № 6:</t>
  </si>
  <si>
    <t xml:space="preserve">                      ИТОГО ПО ЛОТУ № 7:</t>
  </si>
  <si>
    <t xml:space="preserve">                      ИТОГО ПО ЛОТУ № 8:</t>
  </si>
  <si>
    <t xml:space="preserve">                      ИТОГО ПО ЛОТУ № 9:</t>
  </si>
  <si>
    <t xml:space="preserve">                      ИТОГО ПО ЛОТУ № 10:</t>
  </si>
  <si>
    <t xml:space="preserve">                      ИТОГО ПО ЛОТУ № 11:</t>
  </si>
  <si>
    <t xml:space="preserve">                      ИТОГО ПО ЛОТУ № 12:</t>
  </si>
  <si>
    <t xml:space="preserve">                      ИТОГО ПО ЛОТУ № 13:</t>
  </si>
  <si>
    <t>Лот № 14</t>
  </si>
  <si>
    <t>Лот № 15</t>
  </si>
  <si>
    <t xml:space="preserve">                      ИТОГО ПО ЛОТУ № 14:</t>
  </si>
  <si>
    <t xml:space="preserve">                      ИТОГО ПО ЛОТУ № 15:</t>
  </si>
  <si>
    <t>Мирный кв-л, д.41</t>
  </si>
  <si>
    <t>Мирный кв-л, д.43</t>
  </si>
  <si>
    <t>Мирный кв-л, д.44</t>
  </si>
  <si>
    <t>7-й мкр, д, 3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</si>
  <si>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</si>
  <si>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</si>
  <si>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Утверждаю</t>
  </si>
  <si>
    <t>дата утверждения</t>
  </si>
  <si>
    <t>начальник управления жилищно-</t>
  </si>
  <si>
    <t>коммунального хозяйства</t>
  </si>
  <si>
    <t>___________________А.А.Орлов</t>
  </si>
  <si>
    <t xml:space="preserve">   г.Белоярский, ул. Центральная, д.  9</t>
  </si>
  <si>
    <t>телефон 8-34670-2-38-04, факс 4-14-57</t>
  </si>
  <si>
    <t xml:space="preserve">             дата утверждения</t>
  </si>
  <si>
    <t>Администрация Белоярского  района</t>
  </si>
  <si>
    <t>администрации Белоярского района</t>
  </si>
  <si>
    <t>Сухарева ул, д. 2а</t>
  </si>
  <si>
    <t xml:space="preserve">    628161, Тюменская область</t>
  </si>
  <si>
    <t>"___"_________________2016 год</t>
  </si>
  <si>
    <t>Лот № 17</t>
  </si>
  <si>
    <t>СУ-966, д. 7</t>
  </si>
  <si>
    <t>Сухарева ул, д. 1а</t>
  </si>
  <si>
    <t>Сухарева ул, д, 4а</t>
  </si>
  <si>
    <t>Сухарева ул, д. 5а</t>
  </si>
  <si>
    <t>Сухарева ул, д, 6а</t>
  </si>
  <si>
    <t>СУ - 966, д. 8</t>
  </si>
  <si>
    <t>СУ - 966, д. 13</t>
  </si>
  <si>
    <t>СУ - 966, д. 26</t>
  </si>
  <si>
    <t>СУ - 966, д.31</t>
  </si>
  <si>
    <t>СУ - 966, д. 32</t>
  </si>
  <si>
    <t>СУ - 966, д. 34</t>
  </si>
  <si>
    <t>СУ - 966, д. 35</t>
  </si>
  <si>
    <t>СУ - 966, д. 36</t>
  </si>
  <si>
    <t>СУ - 966, д. 37</t>
  </si>
  <si>
    <t xml:space="preserve">                      ИТОГО ПО ЛОТУ № 16:</t>
  </si>
  <si>
    <t xml:space="preserve">                      ИТОГО ПО ЛОТУ № 17:</t>
  </si>
  <si>
    <t>ЛОТ № 3</t>
  </si>
  <si>
    <t>Лот № 1</t>
  </si>
  <si>
    <t xml:space="preserve">                                 ИТОГО ПО ЛОТУ № 2:</t>
  </si>
  <si>
    <t>ЛОТ № 16</t>
  </si>
  <si>
    <t>ЛОТ № 18</t>
  </si>
  <si>
    <t xml:space="preserve">                      ИТОГО ПО ЛОТУ № 18:</t>
  </si>
  <si>
    <t>Лот № 19</t>
  </si>
  <si>
    <t xml:space="preserve">                      ИТОГО ПО ЛОТУ № 19:</t>
  </si>
  <si>
    <t>Лот № 20</t>
  </si>
  <si>
    <t>ЛОТ № 21</t>
  </si>
  <si>
    <t xml:space="preserve">                      ИТОГО ПО ЛОТУ № 21:</t>
  </si>
  <si>
    <t xml:space="preserve">                      ИТОГО ПО ЛОТУ № 20:</t>
  </si>
  <si>
    <t>Лот № 22</t>
  </si>
  <si>
    <t>Лот № 23</t>
  </si>
  <si>
    <t xml:space="preserve">                      ИТОГО ПО ЛОТУ № 22:</t>
  </si>
  <si>
    <t xml:space="preserve">                      ИТОГО ПО ЛОТУ № 23:</t>
  </si>
  <si>
    <t>Лот № 24</t>
  </si>
  <si>
    <t xml:space="preserve">                      ИТОГО ПО ЛОТУ № 24:</t>
  </si>
  <si>
    <t>Лот № 25</t>
  </si>
  <si>
    <t xml:space="preserve">                      ИТОГО ПО ЛОТУ № 25:</t>
  </si>
  <si>
    <t>Лот № 2</t>
  </si>
  <si>
    <t xml:space="preserve">                                 ИТОГО ПО ЛОТУ № 1:</t>
  </si>
  <si>
    <t xml:space="preserve">                                ИТОГО ПО ЛОТУ № 3:</t>
  </si>
  <si>
    <t>4-й мкр, д,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</si>
</sst>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>
      <alignment horizontal="left"/>
    </xf>
  </cellStyleXfs>
  <cellXfs count="164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1" fontId="3" fillId="0" borderId="0" xfId="0" applyNumberFormat="1" applyFont="1" applyAlignment="1"/>
    <xf numFmtId="0" fontId="3" fillId="0" borderId="0" xfId="0" applyFont="1"/>
    <xf numFmtId="0" fontId="4" fillId="0" borderId="0" xfId="0" applyFont="1" applyAlignment="1"/>
    <xf numFmtId="0" fontId="4" fillId="0" borderId="0" xfId="0" applyFont="1" applyFill="1" applyAlignment="1"/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Fill="1" applyAlignment="1"/>
    <xf numFmtId="0" fontId="0" fillId="0" borderId="0" xfId="0" applyAlignment="1"/>
    <xf numFmtId="0" fontId="7" fillId="0" borderId="0" xfId="0" applyFont="1" applyAlignment="1"/>
    <xf numFmtId="1" fontId="7" fillId="0" borderId="0" xfId="0" applyNumberFormat="1" applyFont="1" applyAlignment="1"/>
    <xf numFmtId="0" fontId="7" fillId="0" borderId="0" xfId="0" applyFont="1"/>
    <xf numFmtId="0" fontId="9" fillId="0" borderId="0" xfId="0" applyFont="1" applyAlignment="1"/>
    <xf numFmtId="1" fontId="9" fillId="0" borderId="0" xfId="0" applyNumberFormat="1" applyFont="1" applyAlignment="1"/>
    <xf numFmtId="0" fontId="9" fillId="0" borderId="0" xfId="0" applyFont="1"/>
    <xf numFmtId="0" fontId="9" fillId="0" borderId="0" xfId="0" applyFont="1" applyFill="1" applyBorder="1" applyAlignment="1"/>
    <xf numFmtId="0" fontId="9" fillId="0" borderId="0" xfId="0" applyFont="1" applyBorder="1" applyAlignment="1"/>
    <xf numFmtId="0" fontId="10" fillId="0" borderId="6" xfId="0" applyFont="1" applyBorder="1" applyAlignment="1"/>
    <xf numFmtId="1" fontId="10" fillId="0" borderId="1" xfId="0" applyNumberFormat="1" applyFont="1" applyBorder="1" applyAlignment="1"/>
    <xf numFmtId="0" fontId="10" fillId="0" borderId="2" xfId="0" applyFont="1" applyBorder="1" applyAlignment="1"/>
    <xf numFmtId="0" fontId="11" fillId="4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1" fontId="10" fillId="0" borderId="0" xfId="0" applyNumberFormat="1" applyFont="1" applyAlignment="1"/>
    <xf numFmtId="2" fontId="10" fillId="0" borderId="0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9" fillId="0" borderId="1" xfId="0" applyFont="1" applyFill="1" applyBorder="1"/>
    <xf numFmtId="0" fontId="9" fillId="0" borderId="0" xfId="0" applyFont="1" applyFill="1" applyAlignment="1"/>
    <xf numFmtId="0" fontId="9" fillId="0" borderId="5" xfId="0" applyFont="1" applyFill="1" applyBorder="1" applyAlignment="1"/>
    <xf numFmtId="0" fontId="9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/>
    <xf numFmtId="1" fontId="9" fillId="0" borderId="0" xfId="0" applyNumberFormat="1" applyFont="1" applyFill="1" applyAlignment="1"/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1" xfId="0" applyNumberFormat="1" applyFont="1" applyBorder="1" applyAlignment="1"/>
    <xf numFmtId="0" fontId="9" fillId="0" borderId="0" xfId="0" applyFont="1" applyAlignment="1">
      <alignment horizontal="center"/>
    </xf>
    <xf numFmtId="4" fontId="9" fillId="4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/>
    <xf numFmtId="0" fontId="9" fillId="0" borderId="0" xfId="0" applyFont="1" applyBorder="1" applyAlignment="1">
      <alignment horizontal="center"/>
    </xf>
    <xf numFmtId="4" fontId="9" fillId="3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3" borderId="0" xfId="0" applyFont="1" applyFill="1" applyAlignment="1"/>
    <xf numFmtId="4" fontId="9" fillId="0" borderId="1" xfId="1" applyNumberFormat="1" applyFont="1" applyBorder="1" applyAlignment="1">
      <alignment horizontal="center" vertical="center"/>
    </xf>
    <xf numFmtId="4" fontId="9" fillId="0" borderId="0" xfId="1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4" fontId="9" fillId="0" borderId="1" xfId="0" applyNumberFormat="1" applyFont="1" applyBorder="1" applyAlignment="1"/>
    <xf numFmtId="1" fontId="9" fillId="0" borderId="1" xfId="0" applyNumberFormat="1" applyFont="1" applyBorder="1" applyAlignment="1"/>
    <xf numFmtId="0" fontId="12" fillId="0" borderId="1" xfId="1" applyFont="1" applyFill="1" applyBorder="1" applyAlignment="1">
      <alignment horizontal="center"/>
    </xf>
    <xf numFmtId="0" fontId="8" fillId="0" borderId="0" xfId="0" applyFont="1" applyAlignment="1"/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Alignment="1"/>
    <xf numFmtId="4" fontId="10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3" borderId="0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2" fontId="9" fillId="0" borderId="4" xfId="0" applyNumberFormat="1" applyFont="1" applyBorder="1" applyAlignment="1"/>
    <xf numFmtId="0" fontId="9" fillId="0" borderId="4" xfId="0" applyFont="1" applyBorder="1"/>
    <xf numFmtId="0" fontId="9" fillId="0" borderId="1" xfId="0" applyFont="1" applyBorder="1" applyAlignment="1">
      <alignment horizontal="center"/>
    </xf>
    <xf numFmtId="1" fontId="9" fillId="0" borderId="0" xfId="0" applyNumberFormat="1" applyFont="1" applyBorder="1" applyAlignment="1"/>
    <xf numFmtId="4" fontId="9" fillId="0" borderId="5" xfId="0" applyNumberFormat="1" applyFont="1" applyBorder="1" applyAlignment="1"/>
    <xf numFmtId="4" fontId="9" fillId="0" borderId="4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2" fillId="0" borderId="4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4" fontId="10" fillId="0" borderId="2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4" xfId="0" applyFont="1" applyBorder="1" applyAlignment="1"/>
    <xf numFmtId="0" fontId="5" fillId="0" borderId="0" xfId="0" applyFont="1" applyFill="1" applyAlignment="1"/>
    <xf numFmtId="0" fontId="0" fillId="0" borderId="0" xfId="0" applyAlignment="1"/>
    <xf numFmtId="0" fontId="10" fillId="0" borderId="2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/>
    <xf numFmtId="2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3"/>
  <sheetViews>
    <sheetView tabSelected="1" zoomScale="130" zoomScaleNormal="130" workbookViewId="0">
      <pane xSplit="3" ySplit="21" topLeftCell="D117" activePane="bottomRight" state="frozenSplit"/>
      <selection sqref="A1:M1048576"/>
      <selection pane="topRight" activeCell="AL1" sqref="AL1"/>
      <selection pane="bottomLeft" activeCell="A2" sqref="A2"/>
      <selection pane="bottomRight" activeCell="E181" sqref="E181"/>
    </sheetView>
  </sheetViews>
  <sheetFormatPr defaultRowHeight="12.75" x14ac:dyDescent="0.2"/>
  <cols>
    <col min="1" max="1" width="4.5703125" style="1" customWidth="1"/>
    <col min="2" max="2" width="18.140625" style="1" customWidth="1"/>
    <col min="3" max="3" width="23" style="2" customWidth="1"/>
    <col min="4" max="4" width="18.5703125" style="1" customWidth="1"/>
    <col min="5" max="5" width="18.140625" style="1" customWidth="1"/>
    <col min="6" max="6" width="12.7109375" style="1" hidden="1" customWidth="1"/>
    <col min="7" max="7" width="12.42578125" style="1" hidden="1" customWidth="1"/>
    <col min="8" max="8" width="15.85546875" style="1" hidden="1" customWidth="1"/>
    <col min="9" max="9" width="14" style="1" hidden="1" customWidth="1"/>
    <col min="10" max="10" width="11.85546875" style="1" hidden="1" customWidth="1"/>
    <col min="11" max="11" width="17.7109375" style="1" hidden="1" customWidth="1"/>
    <col min="12" max="12" width="10.140625" style="1" hidden="1" customWidth="1"/>
    <col min="13" max="15" width="11.85546875" style="1" hidden="1" customWidth="1"/>
    <col min="16" max="16" width="19.42578125" style="1" customWidth="1"/>
    <col min="17" max="18" width="11.85546875" style="1" hidden="1" customWidth="1"/>
    <col min="19" max="19" width="8.28515625" style="1" hidden="1" customWidth="1"/>
    <col min="20" max="20" width="37.85546875" style="1" hidden="1" customWidth="1"/>
    <col min="21" max="21" width="0" style="3" hidden="1" customWidth="1"/>
    <col min="22" max="24" width="0" style="1" hidden="1" customWidth="1"/>
    <col min="25" max="25" width="16.42578125" style="1" hidden="1" customWidth="1"/>
    <col min="26" max="26" width="11.85546875" style="1" hidden="1" customWidth="1"/>
    <col min="27" max="27" width="27.7109375" style="4" customWidth="1"/>
    <col min="28" max="16384" width="9.140625" style="4"/>
  </cols>
  <sheetData>
    <row r="1" spans="1:38" ht="15.75" x14ac:dyDescent="0.25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158</v>
      </c>
      <c r="P1" s="11"/>
      <c r="Q1" s="11" t="s">
        <v>158</v>
      </c>
      <c r="R1" s="11"/>
      <c r="S1" s="11"/>
      <c r="T1" s="11"/>
      <c r="U1" s="12"/>
      <c r="V1" s="11"/>
      <c r="W1" s="11"/>
      <c r="X1" s="11"/>
      <c r="Y1" s="11"/>
      <c r="Z1" s="11"/>
      <c r="AA1" s="104" t="s">
        <v>169</v>
      </c>
      <c r="AB1" s="11"/>
      <c r="AC1" s="11"/>
      <c r="AD1" s="11"/>
      <c r="AE1" s="11"/>
      <c r="AF1" s="12"/>
      <c r="AG1" s="11"/>
      <c r="AH1" s="11"/>
      <c r="AI1" s="11"/>
      <c r="AJ1" s="11"/>
      <c r="AK1" s="11"/>
      <c r="AL1" s="13"/>
    </row>
    <row r="2" spans="1:38" ht="12.75" customHeigh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157</v>
      </c>
      <c r="O2" s="5"/>
      <c r="P2" s="11"/>
      <c r="Q2" s="11"/>
      <c r="R2" s="11"/>
      <c r="S2" s="11"/>
      <c r="T2" s="11"/>
      <c r="U2" s="12"/>
      <c r="V2" s="11"/>
      <c r="W2" s="11"/>
      <c r="X2" s="11"/>
      <c r="Y2" s="11"/>
      <c r="Z2" s="11"/>
      <c r="AA2" s="11" t="s">
        <v>157</v>
      </c>
      <c r="AB2" s="11"/>
      <c r="AC2" s="11"/>
      <c r="AD2" s="11"/>
      <c r="AE2" s="11"/>
      <c r="AF2" s="12"/>
      <c r="AG2" s="11"/>
      <c r="AH2" s="11"/>
      <c r="AI2" s="11"/>
      <c r="AJ2" s="11"/>
      <c r="AK2" s="11"/>
      <c r="AL2" s="13"/>
    </row>
    <row r="3" spans="1:38" ht="8.25" customHeight="1" x14ac:dyDescent="0.25">
      <c r="A3" s="5"/>
      <c r="B3" s="5"/>
      <c r="C3" s="6"/>
      <c r="D3" s="5"/>
      <c r="E3" s="5"/>
      <c r="F3" s="5" t="s">
        <v>163</v>
      </c>
      <c r="G3" s="5"/>
      <c r="H3" s="5"/>
      <c r="I3" s="5"/>
      <c r="J3" s="5"/>
      <c r="K3" s="5"/>
      <c r="L3" s="5"/>
      <c r="M3" s="5"/>
      <c r="N3" s="5" t="s">
        <v>159</v>
      </c>
      <c r="O3" s="5"/>
      <c r="P3" s="11"/>
      <c r="Q3" s="11"/>
      <c r="R3" s="11"/>
      <c r="S3" s="11"/>
      <c r="T3" s="11"/>
      <c r="U3" s="12"/>
      <c r="V3" s="11"/>
      <c r="W3" s="11"/>
      <c r="X3" s="11"/>
      <c r="Y3" s="11"/>
      <c r="Z3" s="11"/>
      <c r="AA3" s="11" t="s">
        <v>159</v>
      </c>
      <c r="AB3" s="11"/>
      <c r="AC3" s="11"/>
      <c r="AD3" s="11"/>
      <c r="AE3" s="11"/>
      <c r="AF3" s="12"/>
      <c r="AG3" s="11"/>
      <c r="AH3" s="11"/>
      <c r="AI3" s="11"/>
      <c r="AJ3" s="11"/>
      <c r="AK3" s="11"/>
      <c r="AL3" s="13"/>
    </row>
    <row r="4" spans="1:38" ht="9" customHeight="1" x14ac:dyDescent="0.25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160</v>
      </c>
      <c r="O4" s="5"/>
      <c r="P4" s="11"/>
      <c r="Q4" s="11"/>
      <c r="R4" s="11"/>
      <c r="S4" s="11"/>
      <c r="T4" s="11"/>
      <c r="U4" s="12"/>
      <c r="V4" s="11"/>
      <c r="W4" s="11"/>
      <c r="X4" s="11"/>
      <c r="Y4" s="11"/>
      <c r="Z4" s="11"/>
      <c r="AA4" s="11" t="s">
        <v>160</v>
      </c>
      <c r="AB4" s="11"/>
      <c r="AC4" s="11"/>
      <c r="AD4" s="11"/>
      <c r="AE4" s="11"/>
      <c r="AF4" s="12"/>
      <c r="AG4" s="11"/>
      <c r="AH4" s="11"/>
      <c r="AI4" s="11"/>
      <c r="AJ4" s="11"/>
      <c r="AK4" s="11"/>
      <c r="AL4" s="13"/>
    </row>
    <row r="5" spans="1:38" ht="13.5" customHeight="1" x14ac:dyDescent="0.25">
      <c r="A5" s="5"/>
      <c r="B5" s="5"/>
      <c r="C5" s="148" t="s">
        <v>171</v>
      </c>
      <c r="D5" s="149"/>
      <c r="E5" s="149"/>
      <c r="F5" s="8"/>
      <c r="G5" s="8"/>
      <c r="H5" s="8"/>
      <c r="I5" s="8"/>
      <c r="J5" s="8"/>
      <c r="K5" s="8"/>
      <c r="L5" s="8"/>
      <c r="M5" s="8"/>
      <c r="N5" s="8" t="s">
        <v>161</v>
      </c>
      <c r="O5" s="8"/>
      <c r="P5" s="11"/>
      <c r="Q5" s="11"/>
      <c r="R5" s="11"/>
      <c r="S5" s="11"/>
      <c r="T5" s="11"/>
      <c r="U5" s="12"/>
      <c r="V5" s="11"/>
      <c r="W5" s="11"/>
      <c r="X5" s="11"/>
      <c r="Y5" s="11"/>
      <c r="Z5" s="11"/>
      <c r="AA5" s="11" t="s">
        <v>161</v>
      </c>
      <c r="AB5" s="11"/>
      <c r="AC5" s="11"/>
      <c r="AD5" s="11"/>
      <c r="AE5" s="11"/>
      <c r="AF5" s="12"/>
      <c r="AG5" s="11"/>
      <c r="AH5" s="11"/>
      <c r="AI5" s="11"/>
      <c r="AJ5" s="11"/>
      <c r="AK5" s="11"/>
      <c r="AL5" s="13"/>
    </row>
    <row r="6" spans="1:38" ht="13.5" customHeight="1" x14ac:dyDescent="0.25">
      <c r="A6" s="5"/>
      <c r="B6" s="5"/>
      <c r="C6" s="9"/>
      <c r="D6" s="10"/>
      <c r="E6" s="10"/>
      <c r="F6" s="8"/>
      <c r="G6" s="8"/>
      <c r="H6" s="8"/>
      <c r="I6" s="8"/>
      <c r="J6" s="8"/>
      <c r="K6" s="8"/>
      <c r="L6" s="8"/>
      <c r="M6" s="8"/>
      <c r="N6" s="8"/>
      <c r="O6" s="8"/>
      <c r="P6" s="5"/>
      <c r="Q6" s="5"/>
      <c r="R6" s="5"/>
      <c r="S6" s="5"/>
    </row>
    <row r="7" spans="1:38" ht="14.25" customHeight="1" x14ac:dyDescent="0.25">
      <c r="A7" s="5"/>
      <c r="B7" s="5"/>
      <c r="C7" s="9"/>
      <c r="D7" s="10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AA7" s="80" t="s">
        <v>192</v>
      </c>
      <c r="AB7" s="14"/>
      <c r="AC7" s="1"/>
      <c r="AD7" s="1"/>
      <c r="AE7" s="1"/>
      <c r="AF7" s="3"/>
      <c r="AG7" s="1"/>
      <c r="AH7" s="1"/>
      <c r="AI7" s="1"/>
      <c r="AJ7" s="1"/>
      <c r="AK7" s="1"/>
      <c r="AL7" s="1"/>
    </row>
    <row r="8" spans="1:38" ht="9.75" customHeight="1" x14ac:dyDescent="0.25">
      <c r="A8" s="5"/>
      <c r="B8" s="5"/>
      <c r="C8" s="9"/>
      <c r="D8" s="10"/>
      <c r="E8" s="10"/>
      <c r="F8" s="8"/>
      <c r="G8" s="8"/>
      <c r="H8" s="8"/>
      <c r="I8" s="8"/>
      <c r="J8" s="8"/>
      <c r="K8" s="8"/>
      <c r="L8" s="8"/>
      <c r="M8" s="8"/>
      <c r="N8" s="8"/>
      <c r="O8" s="8"/>
      <c r="AA8" s="14" t="s">
        <v>194</v>
      </c>
      <c r="AB8" s="14"/>
      <c r="AC8" s="1"/>
      <c r="AD8" s="1"/>
      <c r="AE8" s="1"/>
      <c r="AF8" s="3"/>
      <c r="AG8" s="1"/>
      <c r="AH8" s="1"/>
      <c r="AI8" s="1"/>
      <c r="AJ8" s="1"/>
      <c r="AK8" s="1"/>
      <c r="AL8" s="1"/>
    </row>
    <row r="9" spans="1:38" ht="12" customHeight="1" x14ac:dyDescent="0.25">
      <c r="A9" s="5"/>
      <c r="B9" s="5"/>
      <c r="C9" s="9"/>
      <c r="D9" s="10"/>
      <c r="E9" s="10"/>
      <c r="F9" s="8"/>
      <c r="G9" s="8"/>
      <c r="H9" s="8"/>
      <c r="I9" s="8"/>
      <c r="J9" s="8"/>
      <c r="K9" s="8"/>
      <c r="L9" s="8"/>
      <c r="M9" s="8"/>
      <c r="N9" s="8"/>
      <c r="O9" s="8"/>
      <c r="AA9" s="14" t="s">
        <v>195</v>
      </c>
      <c r="AB9" s="14"/>
      <c r="AC9" s="1"/>
      <c r="AD9" s="1"/>
      <c r="AE9" s="1"/>
      <c r="AF9" s="3"/>
      <c r="AG9" s="1"/>
      <c r="AH9" s="1"/>
      <c r="AI9" s="1"/>
      <c r="AJ9" s="1"/>
      <c r="AK9" s="1"/>
      <c r="AL9" s="1"/>
    </row>
    <row r="10" spans="1:38" ht="11.25" customHeight="1" x14ac:dyDescent="0.25">
      <c r="A10" s="5"/>
      <c r="B10" s="5"/>
      <c r="C10" s="9"/>
      <c r="D10" s="10"/>
      <c r="E10" s="10"/>
      <c r="F10" s="8"/>
      <c r="G10" s="8"/>
      <c r="H10" s="8"/>
      <c r="I10" s="8"/>
      <c r="J10" s="8"/>
      <c r="K10" s="8"/>
      <c r="L10" s="8"/>
      <c r="M10" s="8"/>
      <c r="N10" s="8"/>
      <c r="O10" s="8"/>
      <c r="AA10" s="14" t="s">
        <v>201</v>
      </c>
      <c r="AB10" s="14"/>
      <c r="AC10" s="1"/>
      <c r="AD10" s="1"/>
      <c r="AE10" s="1"/>
      <c r="AF10" s="3"/>
      <c r="AG10" s="1"/>
      <c r="AH10" s="1"/>
      <c r="AI10" s="1"/>
      <c r="AJ10" s="1"/>
      <c r="AK10" s="1"/>
      <c r="AL10" s="1"/>
    </row>
    <row r="11" spans="1:38" ht="13.5" customHeight="1" x14ac:dyDescent="0.25">
      <c r="A11" s="5"/>
      <c r="B11" s="5"/>
      <c r="C11" s="9"/>
      <c r="D11" s="10"/>
      <c r="E11" s="10"/>
      <c r="F11" s="8"/>
      <c r="G11" s="8"/>
      <c r="H11" s="8"/>
      <c r="I11" s="8"/>
      <c r="J11" s="8"/>
      <c r="K11" s="8"/>
      <c r="L11" s="8"/>
      <c r="M11" s="8"/>
      <c r="N11" s="8"/>
      <c r="O11" s="8"/>
      <c r="AA11" s="14" t="s">
        <v>196</v>
      </c>
      <c r="AB11" s="14"/>
      <c r="AC11" s="1"/>
      <c r="AD11" s="1"/>
      <c r="AE11" s="1"/>
      <c r="AF11" s="3"/>
      <c r="AG11" s="1"/>
      <c r="AH11" s="1"/>
      <c r="AI11" s="1"/>
      <c r="AJ11" s="1"/>
      <c r="AK11" s="1"/>
      <c r="AL11" s="1"/>
    </row>
    <row r="12" spans="1:38" ht="13.5" customHeight="1" x14ac:dyDescent="0.25">
      <c r="A12" s="5"/>
      <c r="B12" s="5"/>
      <c r="C12" s="9"/>
      <c r="D12" s="10"/>
      <c r="E12" s="10"/>
      <c r="F12" s="8"/>
      <c r="G12" s="8"/>
      <c r="H12" s="8"/>
      <c r="I12" s="8"/>
      <c r="J12" s="8"/>
      <c r="K12" s="8"/>
      <c r="L12" s="8"/>
      <c r="M12" s="8"/>
      <c r="N12" s="8"/>
      <c r="O12" s="8"/>
      <c r="AA12" s="14"/>
      <c r="AB12" s="14"/>
      <c r="AC12" s="1"/>
      <c r="AD12" s="1"/>
      <c r="AE12" s="1"/>
      <c r="AF12" s="3"/>
      <c r="AG12" s="1"/>
      <c r="AH12" s="1"/>
      <c r="AI12" s="1"/>
      <c r="AJ12" s="1"/>
      <c r="AK12" s="1"/>
      <c r="AL12" s="1"/>
    </row>
    <row r="13" spans="1:38" ht="12" customHeight="1" x14ac:dyDescent="0.25">
      <c r="A13" s="5"/>
      <c r="B13" s="5"/>
      <c r="C13" s="9"/>
      <c r="D13" s="10"/>
      <c r="E13" s="10"/>
      <c r="F13" s="8"/>
      <c r="G13" s="8"/>
      <c r="H13" s="8"/>
      <c r="I13" s="8"/>
      <c r="J13" s="8"/>
      <c r="K13" s="8"/>
      <c r="L13" s="8"/>
      <c r="M13" s="8"/>
      <c r="N13" s="8"/>
      <c r="O13" s="8"/>
      <c r="AA13" s="14" t="s">
        <v>200</v>
      </c>
      <c r="AB13" s="14"/>
      <c r="AC13" s="1"/>
      <c r="AD13" s="1"/>
      <c r="AE13" s="1"/>
      <c r="AF13" s="3"/>
      <c r="AG13" s="1"/>
      <c r="AH13" s="1"/>
      <c r="AI13" s="1"/>
      <c r="AJ13" s="1"/>
      <c r="AK13" s="1"/>
      <c r="AL13" s="1"/>
    </row>
    <row r="14" spans="1:38" ht="12" customHeight="1" x14ac:dyDescent="0.25">
      <c r="A14" s="5"/>
      <c r="B14" s="5"/>
      <c r="C14" s="9"/>
      <c r="D14" s="10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3"/>
      <c r="AA14" s="15" t="s">
        <v>203</v>
      </c>
      <c r="AB14" s="14"/>
      <c r="AC14" s="1"/>
      <c r="AD14" s="1"/>
      <c r="AE14" s="1"/>
      <c r="AF14" s="3"/>
      <c r="AG14" s="1"/>
      <c r="AH14" s="1"/>
      <c r="AI14" s="1"/>
      <c r="AJ14" s="1"/>
      <c r="AK14" s="1"/>
      <c r="AL14" s="1"/>
    </row>
    <row r="15" spans="1:38" ht="13.5" customHeight="1" x14ac:dyDescent="0.25">
      <c r="A15" s="5"/>
      <c r="B15" s="5"/>
      <c r="C15" s="9"/>
      <c r="D15" s="10"/>
      <c r="E15" s="10"/>
      <c r="F15" s="8"/>
      <c r="G15" s="8"/>
      <c r="H15" s="8"/>
      <c r="I15" s="8"/>
      <c r="J15" s="8"/>
      <c r="K15" s="8"/>
      <c r="L15" s="8"/>
      <c r="M15" s="8"/>
      <c r="N15" s="8"/>
      <c r="O15" s="8"/>
      <c r="P15" s="3"/>
      <c r="AA15" s="15" t="s">
        <v>197</v>
      </c>
      <c r="AB15" s="14"/>
      <c r="AC15" s="1"/>
      <c r="AD15" s="1"/>
      <c r="AE15" s="1"/>
      <c r="AF15" s="3"/>
      <c r="AG15" s="1"/>
      <c r="AH15" s="1"/>
      <c r="AI15" s="1"/>
      <c r="AJ15" s="1"/>
      <c r="AK15" s="1"/>
      <c r="AL15" s="1"/>
    </row>
    <row r="16" spans="1:38" ht="12" customHeight="1" x14ac:dyDescent="0.25">
      <c r="A16" s="5"/>
      <c r="B16" s="5"/>
      <c r="C16" s="9"/>
      <c r="D16" s="10"/>
      <c r="E16" s="10"/>
      <c r="F16" s="8"/>
      <c r="G16" s="8"/>
      <c r="H16" s="8"/>
      <c r="I16" s="8"/>
      <c r="J16" s="8"/>
      <c r="K16" s="8"/>
      <c r="L16" s="8"/>
      <c r="M16" s="8"/>
      <c r="N16" s="8"/>
      <c r="O16" s="8"/>
      <c r="P16" s="103"/>
      <c r="AA16" s="112" t="s">
        <v>198</v>
      </c>
      <c r="AB16" s="14"/>
      <c r="AC16" s="1"/>
      <c r="AD16" s="1"/>
      <c r="AE16" s="1"/>
      <c r="AF16" s="3"/>
      <c r="AG16" s="1"/>
      <c r="AH16" s="1"/>
      <c r="AI16" s="1"/>
      <c r="AJ16" s="1"/>
      <c r="AK16" s="1"/>
      <c r="AL16" s="1"/>
    </row>
    <row r="17" spans="1:38" ht="12" customHeight="1" x14ac:dyDescent="0.25">
      <c r="A17" s="5"/>
      <c r="B17" s="5"/>
      <c r="C17" s="9"/>
      <c r="D17" s="10"/>
      <c r="E17" s="10"/>
      <c r="F17" s="8"/>
      <c r="G17" s="8"/>
      <c r="H17" s="8"/>
      <c r="I17" s="8"/>
      <c r="J17" s="8"/>
      <c r="K17" s="8"/>
      <c r="L17" s="8"/>
      <c r="M17" s="8"/>
      <c r="N17" s="8"/>
      <c r="O17" s="8"/>
      <c r="P17" s="3"/>
      <c r="AA17" s="15" t="s">
        <v>204</v>
      </c>
      <c r="AB17" s="14"/>
      <c r="AC17" s="1"/>
      <c r="AD17" s="1"/>
      <c r="AE17" s="1"/>
      <c r="AF17" s="3"/>
      <c r="AG17" s="1"/>
      <c r="AH17" s="1"/>
      <c r="AI17" s="1"/>
      <c r="AJ17" s="1"/>
      <c r="AK17" s="1"/>
      <c r="AL17" s="1"/>
    </row>
    <row r="18" spans="1:38" ht="9" customHeight="1" x14ac:dyDescent="0.25">
      <c r="A18" s="5"/>
      <c r="B18" s="5"/>
      <c r="C18" s="9"/>
      <c r="D18" s="10"/>
      <c r="E18" s="10"/>
      <c r="F18" s="8"/>
      <c r="G18" s="8"/>
      <c r="H18" s="8"/>
      <c r="I18" s="8"/>
      <c r="J18" s="8"/>
      <c r="K18" s="8"/>
      <c r="L18" s="8"/>
      <c r="M18" s="8"/>
      <c r="N18" s="8"/>
      <c r="O18" s="8"/>
      <c r="P18" s="3"/>
      <c r="R18" s="1" t="s">
        <v>193</v>
      </c>
      <c r="AA18" s="15" t="s">
        <v>199</v>
      </c>
      <c r="AB18" s="14"/>
      <c r="AC18" s="1"/>
      <c r="AD18" s="1"/>
      <c r="AE18" s="1"/>
      <c r="AF18" s="3"/>
      <c r="AG18" s="1"/>
      <c r="AH18" s="1"/>
      <c r="AI18" s="1"/>
      <c r="AJ18" s="1"/>
      <c r="AK18" s="1"/>
      <c r="AL18" s="1"/>
    </row>
    <row r="19" spans="1:38" s="16" customFormat="1" ht="15" x14ac:dyDescent="0.25">
      <c r="A19" s="14"/>
      <c r="B19" s="14"/>
      <c r="C19" s="17" t="s">
        <v>190</v>
      </c>
      <c r="D19" s="18"/>
      <c r="E19" s="18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5"/>
      <c r="AG19" s="14"/>
      <c r="AH19" s="14"/>
      <c r="AI19" s="14"/>
      <c r="AJ19" s="14"/>
      <c r="AK19" s="14"/>
      <c r="AL19" s="14"/>
    </row>
    <row r="20" spans="1:38" s="16" customFormat="1" ht="15" customHeight="1" x14ac:dyDescent="0.25">
      <c r="A20" s="158" t="s">
        <v>130</v>
      </c>
      <c r="B20" s="160" t="s">
        <v>0</v>
      </c>
      <c r="C20" s="161" t="s">
        <v>164</v>
      </c>
      <c r="D20" s="162" t="s">
        <v>168</v>
      </c>
      <c r="E20" s="157" t="s">
        <v>162</v>
      </c>
      <c r="F20" s="150" t="s">
        <v>137</v>
      </c>
      <c r="G20" s="151"/>
      <c r="H20" s="151"/>
      <c r="I20" s="151"/>
      <c r="J20" s="151"/>
      <c r="K20" s="151"/>
      <c r="L20" s="151"/>
      <c r="M20" s="151"/>
      <c r="N20" s="151"/>
      <c r="O20" s="152"/>
      <c r="P20" s="153" t="s">
        <v>138</v>
      </c>
      <c r="Q20" s="155" t="s">
        <v>167</v>
      </c>
      <c r="R20" s="19"/>
      <c r="S20" s="107"/>
      <c r="T20" s="107"/>
      <c r="U20" s="20"/>
      <c r="V20" s="107"/>
      <c r="W20" s="107"/>
      <c r="X20" s="107"/>
      <c r="Y20" s="107"/>
      <c r="Z20" s="21"/>
      <c r="AA20" s="146" t="s">
        <v>170</v>
      </c>
    </row>
    <row r="21" spans="1:38" s="25" customFormat="1" ht="117.75" customHeight="1" x14ac:dyDescent="0.25">
      <c r="A21" s="159"/>
      <c r="B21" s="159"/>
      <c r="C21" s="159"/>
      <c r="D21" s="159"/>
      <c r="E21" s="157"/>
      <c r="F21" s="111" t="s">
        <v>165</v>
      </c>
      <c r="G21" s="111" t="s">
        <v>166</v>
      </c>
      <c r="H21" s="111" t="s">
        <v>131</v>
      </c>
      <c r="I21" s="111" t="s">
        <v>132</v>
      </c>
      <c r="J21" s="111" t="s">
        <v>154</v>
      </c>
      <c r="K21" s="111" t="s">
        <v>153</v>
      </c>
      <c r="L21" s="111" t="s">
        <v>155</v>
      </c>
      <c r="M21" s="111" t="s">
        <v>133</v>
      </c>
      <c r="N21" s="111" t="s">
        <v>156</v>
      </c>
      <c r="O21" s="111" t="s">
        <v>134</v>
      </c>
      <c r="P21" s="154"/>
      <c r="Q21" s="156"/>
      <c r="R21" s="109" t="s">
        <v>1</v>
      </c>
      <c r="S21" s="109" t="s">
        <v>2</v>
      </c>
      <c r="T21" s="22" t="s">
        <v>135</v>
      </c>
      <c r="U21" s="23" t="s">
        <v>4</v>
      </c>
      <c r="V21" s="111" t="s">
        <v>5</v>
      </c>
      <c r="W21" s="111" t="s">
        <v>6</v>
      </c>
      <c r="X21" s="111" t="s">
        <v>7</v>
      </c>
      <c r="Y21" s="111" t="s">
        <v>8</v>
      </c>
      <c r="Z21" s="24" t="s">
        <v>3</v>
      </c>
      <c r="AA21" s="147"/>
    </row>
    <row r="22" spans="1:38" s="25" customFormat="1" ht="15" x14ac:dyDescent="0.25">
      <c r="A22" s="26">
        <v>1</v>
      </c>
      <c r="B22" s="26">
        <v>2</v>
      </c>
      <c r="C22" s="26">
        <v>3</v>
      </c>
      <c r="D22" s="26">
        <v>4</v>
      </c>
      <c r="E22" s="26">
        <v>5</v>
      </c>
      <c r="F22" s="26">
        <v>6</v>
      </c>
      <c r="G22" s="26">
        <v>7</v>
      </c>
      <c r="H22" s="26">
        <v>8</v>
      </c>
      <c r="I22" s="26">
        <v>9</v>
      </c>
      <c r="J22" s="26">
        <v>10</v>
      </c>
      <c r="K22" s="26">
        <v>11</v>
      </c>
      <c r="L22" s="26">
        <v>12</v>
      </c>
      <c r="M22" s="26">
        <v>13</v>
      </c>
      <c r="N22" s="26">
        <v>14</v>
      </c>
      <c r="O22" s="26">
        <v>15</v>
      </c>
      <c r="P22" s="26">
        <v>6</v>
      </c>
      <c r="Q22" s="26">
        <v>17</v>
      </c>
      <c r="R22" s="26">
        <v>13</v>
      </c>
      <c r="S22" s="26">
        <v>14</v>
      </c>
      <c r="T22" s="26">
        <v>15</v>
      </c>
      <c r="U22" s="26">
        <v>16</v>
      </c>
      <c r="V22" s="26">
        <v>17</v>
      </c>
      <c r="W22" s="26">
        <v>18</v>
      </c>
      <c r="X22" s="26">
        <v>19</v>
      </c>
      <c r="Y22" s="26">
        <v>20</v>
      </c>
      <c r="Z22" s="27"/>
      <c r="AA22" s="28">
        <v>7</v>
      </c>
    </row>
    <row r="23" spans="1:38" s="16" customFormat="1" ht="15" customHeight="1" x14ac:dyDescent="0.25">
      <c r="A23" s="29"/>
      <c r="B23" s="106" t="s">
        <v>223</v>
      </c>
      <c r="C23" s="108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f>SUM(R24:R53)</f>
        <v>65127.290000000008</v>
      </c>
      <c r="S23" s="109"/>
      <c r="T23" s="31"/>
      <c r="U23" s="23"/>
      <c r="V23" s="111"/>
      <c r="W23" s="111"/>
      <c r="X23" s="111"/>
      <c r="Y23" s="111"/>
      <c r="Z23" s="24"/>
      <c r="AA23" s="32"/>
    </row>
    <row r="24" spans="1:38" s="16" customFormat="1" ht="15" customHeight="1" x14ac:dyDescent="0.25">
      <c r="A24" s="29">
        <v>1</v>
      </c>
      <c r="B24" s="28" t="s">
        <v>139</v>
      </c>
      <c r="C24" s="33" t="s">
        <v>9</v>
      </c>
      <c r="D24" s="34">
        <v>4612.97</v>
      </c>
      <c r="E24" s="35">
        <v>40.200000000000003</v>
      </c>
      <c r="F24" s="36">
        <v>10.029999999999999</v>
      </c>
      <c r="G24" s="36">
        <v>6.23</v>
      </c>
      <c r="H24" s="36">
        <v>8.64</v>
      </c>
      <c r="I24" s="36">
        <v>6.43</v>
      </c>
      <c r="J24" s="36">
        <v>2.73</v>
      </c>
      <c r="K24" s="36">
        <v>3.23</v>
      </c>
      <c r="L24" s="37"/>
      <c r="M24" s="38"/>
      <c r="N24" s="38">
        <v>1.43</v>
      </c>
      <c r="O24" s="38"/>
      <c r="P24" s="39">
        <f>D24*E24</f>
        <v>185441.39400000003</v>
      </c>
      <c r="Q24" s="39">
        <f>P24*12</f>
        <v>2225296.7280000001</v>
      </c>
      <c r="R24" s="39">
        <v>4559.7700000000004</v>
      </c>
      <c r="S24" s="28" t="s">
        <v>10</v>
      </c>
      <c r="T24" s="28" t="s">
        <v>136</v>
      </c>
      <c r="U24" s="40">
        <v>14</v>
      </c>
      <c r="V24" s="41">
        <v>60</v>
      </c>
      <c r="W24" s="41" t="s">
        <v>12</v>
      </c>
      <c r="X24" s="41" t="s">
        <v>13</v>
      </c>
      <c r="Y24" s="29" t="s">
        <v>14</v>
      </c>
      <c r="Z24" s="42" t="s">
        <v>11</v>
      </c>
      <c r="AA24" s="43">
        <f>P24*5/100</f>
        <v>9272.0697000000018</v>
      </c>
    </row>
    <row r="25" spans="1:38" s="16" customFormat="1" ht="15" customHeight="1" x14ac:dyDescent="0.25">
      <c r="A25" s="29">
        <v>2</v>
      </c>
      <c r="B25" s="28" t="s">
        <v>139</v>
      </c>
      <c r="C25" s="33" t="s">
        <v>15</v>
      </c>
      <c r="D25" s="34">
        <v>1951.5</v>
      </c>
      <c r="E25" s="35">
        <v>40.200000000000003</v>
      </c>
      <c r="F25" s="36">
        <v>10.029999999999999</v>
      </c>
      <c r="G25" s="36">
        <v>6.23</v>
      </c>
      <c r="H25" s="36">
        <v>8.64</v>
      </c>
      <c r="I25" s="36">
        <v>6.43</v>
      </c>
      <c r="J25" s="36">
        <v>2.73</v>
      </c>
      <c r="K25" s="36">
        <v>3.23</v>
      </c>
      <c r="L25" s="37"/>
      <c r="M25" s="38"/>
      <c r="N25" s="38">
        <v>1.43</v>
      </c>
      <c r="O25" s="38"/>
      <c r="P25" s="39">
        <f t="shared" ref="P25:P52" si="0">D25*E25</f>
        <v>78450.3</v>
      </c>
      <c r="Q25" s="39">
        <f t="shared" ref="Q25:Q30" si="1">P25*12</f>
        <v>941403.60000000009</v>
      </c>
      <c r="R25" s="39">
        <v>1522.5</v>
      </c>
      <c r="S25" s="28" t="s">
        <v>10</v>
      </c>
      <c r="T25" s="28" t="s">
        <v>136</v>
      </c>
      <c r="U25" s="40">
        <v>7</v>
      </c>
      <c r="V25" s="41">
        <v>18</v>
      </c>
      <c r="W25" s="41">
        <v>3</v>
      </c>
      <c r="X25" s="41" t="s">
        <v>16</v>
      </c>
      <c r="Y25" s="29" t="s">
        <v>17</v>
      </c>
      <c r="Z25" s="42" t="s">
        <v>11</v>
      </c>
      <c r="AA25" s="43">
        <f t="shared" ref="AA25:AA51" si="2">P25*5/100</f>
        <v>3922.5149999999999</v>
      </c>
    </row>
    <row r="26" spans="1:38" s="16" customFormat="1" ht="15" customHeight="1" x14ac:dyDescent="0.25">
      <c r="A26" s="29">
        <v>3</v>
      </c>
      <c r="B26" s="28" t="s">
        <v>139</v>
      </c>
      <c r="C26" s="33" t="s">
        <v>18</v>
      </c>
      <c r="D26" s="34">
        <v>4742.8500000000004</v>
      </c>
      <c r="E26" s="35">
        <v>40.200000000000003</v>
      </c>
      <c r="F26" s="36">
        <v>10.029999999999999</v>
      </c>
      <c r="G26" s="36">
        <v>6.23</v>
      </c>
      <c r="H26" s="36">
        <v>8.64</v>
      </c>
      <c r="I26" s="36">
        <v>6.43</v>
      </c>
      <c r="J26" s="36">
        <v>2.73</v>
      </c>
      <c r="K26" s="36">
        <v>3.23</v>
      </c>
      <c r="L26" s="37"/>
      <c r="M26" s="38"/>
      <c r="N26" s="38">
        <v>1.43</v>
      </c>
      <c r="O26" s="38"/>
      <c r="P26" s="39">
        <f t="shared" si="0"/>
        <v>190662.57000000004</v>
      </c>
      <c r="Q26" s="39">
        <f t="shared" si="1"/>
        <v>2287950.8400000003</v>
      </c>
      <c r="R26" s="39">
        <v>4704.45</v>
      </c>
      <c r="S26" s="28" t="s">
        <v>10</v>
      </c>
      <c r="T26" s="28" t="s">
        <v>136</v>
      </c>
      <c r="U26" s="40">
        <v>28</v>
      </c>
      <c r="V26" s="41" t="s">
        <v>19</v>
      </c>
      <c r="W26" s="41" t="s">
        <v>20</v>
      </c>
      <c r="X26" s="41" t="s">
        <v>13</v>
      </c>
      <c r="Y26" s="29" t="s">
        <v>14</v>
      </c>
      <c r="Z26" s="42" t="s">
        <v>11</v>
      </c>
      <c r="AA26" s="43">
        <f t="shared" si="2"/>
        <v>9533.1285000000025</v>
      </c>
    </row>
    <row r="27" spans="1:38" s="16" customFormat="1" ht="15" customHeight="1" x14ac:dyDescent="0.25">
      <c r="A27" s="29">
        <v>4</v>
      </c>
      <c r="B27" s="28" t="s">
        <v>139</v>
      </c>
      <c r="C27" s="33" t="s">
        <v>21</v>
      </c>
      <c r="D27" s="34">
        <v>4810.5</v>
      </c>
      <c r="E27" s="35">
        <v>40.200000000000003</v>
      </c>
      <c r="F27" s="36">
        <v>10.029999999999999</v>
      </c>
      <c r="G27" s="36">
        <v>6.23</v>
      </c>
      <c r="H27" s="36">
        <v>8.64</v>
      </c>
      <c r="I27" s="36">
        <v>6.43</v>
      </c>
      <c r="J27" s="36">
        <v>2.73</v>
      </c>
      <c r="K27" s="36">
        <v>3.23</v>
      </c>
      <c r="L27" s="37"/>
      <c r="M27" s="38"/>
      <c r="N27" s="38">
        <v>1.43</v>
      </c>
      <c r="O27" s="38"/>
      <c r="P27" s="39">
        <f t="shared" si="0"/>
        <v>193382.1</v>
      </c>
      <c r="Q27" s="39">
        <f t="shared" si="1"/>
        <v>2320585.2000000002</v>
      </c>
      <c r="R27" s="39">
        <v>4810.5</v>
      </c>
      <c r="S27" s="28" t="s">
        <v>10</v>
      </c>
      <c r="T27" s="28" t="s">
        <v>136</v>
      </c>
      <c r="U27" s="40">
        <v>30</v>
      </c>
      <c r="V27" s="41" t="s">
        <v>22</v>
      </c>
      <c r="W27" s="41" t="s">
        <v>23</v>
      </c>
      <c r="X27" s="41" t="s">
        <v>13</v>
      </c>
      <c r="Y27" s="29" t="s">
        <v>14</v>
      </c>
      <c r="Z27" s="42" t="s">
        <v>11</v>
      </c>
      <c r="AA27" s="43">
        <f t="shared" si="2"/>
        <v>9669.1049999999996</v>
      </c>
    </row>
    <row r="28" spans="1:38" s="16" customFormat="1" ht="15" customHeight="1" x14ac:dyDescent="0.25">
      <c r="A28" s="29">
        <v>5</v>
      </c>
      <c r="B28" s="28" t="s">
        <v>139</v>
      </c>
      <c r="C28" s="33" t="s">
        <v>24</v>
      </c>
      <c r="D28" s="34">
        <v>1705.7</v>
      </c>
      <c r="E28" s="35">
        <v>40.200000000000003</v>
      </c>
      <c r="F28" s="36">
        <v>10.029999999999999</v>
      </c>
      <c r="G28" s="36">
        <v>6.23</v>
      </c>
      <c r="H28" s="36">
        <v>8.64</v>
      </c>
      <c r="I28" s="36">
        <v>6.43</v>
      </c>
      <c r="J28" s="36">
        <v>2.73</v>
      </c>
      <c r="K28" s="36">
        <v>3.23</v>
      </c>
      <c r="L28" s="37"/>
      <c r="M28" s="38"/>
      <c r="N28" s="38">
        <v>1.43</v>
      </c>
      <c r="O28" s="38"/>
      <c r="P28" s="39">
        <f t="shared" si="0"/>
        <v>68569.14</v>
      </c>
      <c r="Q28" s="39">
        <f t="shared" si="1"/>
        <v>822829.67999999993</v>
      </c>
      <c r="R28" s="39">
        <v>1705.7</v>
      </c>
      <c r="S28" s="28" t="s">
        <v>25</v>
      </c>
      <c r="T28" s="28" t="s">
        <v>136</v>
      </c>
      <c r="U28" s="40">
        <v>1</v>
      </c>
      <c r="V28" s="41" t="s">
        <v>26</v>
      </c>
      <c r="W28" s="41" t="s">
        <v>27</v>
      </c>
      <c r="X28" s="41" t="s">
        <v>25</v>
      </c>
      <c r="Y28" s="29" t="s">
        <v>14</v>
      </c>
      <c r="Z28" s="42" t="s">
        <v>11</v>
      </c>
      <c r="AA28" s="43">
        <f t="shared" si="2"/>
        <v>3428.4570000000003</v>
      </c>
    </row>
    <row r="29" spans="1:38" s="16" customFormat="1" ht="15" customHeight="1" x14ac:dyDescent="0.25">
      <c r="A29" s="29">
        <v>6</v>
      </c>
      <c r="B29" s="28" t="s">
        <v>139</v>
      </c>
      <c r="C29" s="33" t="s">
        <v>28</v>
      </c>
      <c r="D29" s="34">
        <v>2002.6</v>
      </c>
      <c r="E29" s="35">
        <v>40.200000000000003</v>
      </c>
      <c r="F29" s="36">
        <v>10.029999999999999</v>
      </c>
      <c r="G29" s="36">
        <v>6.23</v>
      </c>
      <c r="H29" s="36">
        <v>8.64</v>
      </c>
      <c r="I29" s="36">
        <v>6.43</v>
      </c>
      <c r="J29" s="36">
        <v>2.73</v>
      </c>
      <c r="K29" s="36">
        <v>3.23</v>
      </c>
      <c r="L29" s="37"/>
      <c r="M29" s="38"/>
      <c r="N29" s="38">
        <v>1.43</v>
      </c>
      <c r="O29" s="38"/>
      <c r="P29" s="39">
        <f t="shared" si="0"/>
        <v>80504.52</v>
      </c>
      <c r="Q29" s="39">
        <f t="shared" si="1"/>
        <v>966054.24</v>
      </c>
      <c r="R29" s="39">
        <v>2002.6</v>
      </c>
      <c r="S29" s="28" t="s">
        <v>25</v>
      </c>
      <c r="T29" s="28" t="s">
        <v>136</v>
      </c>
      <c r="U29" s="40">
        <v>4</v>
      </c>
      <c r="V29" s="41" t="s">
        <v>29</v>
      </c>
      <c r="W29" s="41" t="s">
        <v>30</v>
      </c>
      <c r="X29" s="41" t="s">
        <v>10</v>
      </c>
      <c r="Y29" s="29" t="s">
        <v>14</v>
      </c>
      <c r="Z29" s="42" t="s">
        <v>11</v>
      </c>
      <c r="AA29" s="43">
        <f t="shared" si="2"/>
        <v>4025.2260000000006</v>
      </c>
    </row>
    <row r="30" spans="1:38" s="16" customFormat="1" ht="15" customHeight="1" x14ac:dyDescent="0.25">
      <c r="A30" s="29">
        <v>7</v>
      </c>
      <c r="B30" s="28" t="s">
        <v>139</v>
      </c>
      <c r="C30" s="33" t="s">
        <v>31</v>
      </c>
      <c r="D30" s="34">
        <v>1713.3</v>
      </c>
      <c r="E30" s="35">
        <v>40.200000000000003</v>
      </c>
      <c r="F30" s="36">
        <v>10.029999999999999</v>
      </c>
      <c r="G30" s="36">
        <v>6.23</v>
      </c>
      <c r="H30" s="36">
        <v>8.64</v>
      </c>
      <c r="I30" s="36">
        <v>6.43</v>
      </c>
      <c r="J30" s="36">
        <v>2.73</v>
      </c>
      <c r="K30" s="36">
        <v>3.23</v>
      </c>
      <c r="L30" s="37"/>
      <c r="M30" s="38"/>
      <c r="N30" s="38">
        <v>1.43</v>
      </c>
      <c r="O30" s="38"/>
      <c r="P30" s="39">
        <f t="shared" si="0"/>
        <v>68874.66</v>
      </c>
      <c r="Q30" s="39">
        <f t="shared" si="1"/>
        <v>826495.92</v>
      </c>
      <c r="R30" s="39">
        <v>1713.3</v>
      </c>
      <c r="S30" s="28" t="s">
        <v>25</v>
      </c>
      <c r="T30" s="28" t="s">
        <v>136</v>
      </c>
      <c r="U30" s="40" t="s">
        <v>13</v>
      </c>
      <c r="V30" s="41" t="s">
        <v>27</v>
      </c>
      <c r="W30" s="41" t="s">
        <v>27</v>
      </c>
      <c r="X30" s="41" t="s">
        <v>25</v>
      </c>
      <c r="Y30" s="29" t="s">
        <v>14</v>
      </c>
      <c r="Z30" s="42" t="s">
        <v>11</v>
      </c>
      <c r="AA30" s="43">
        <f t="shared" si="2"/>
        <v>3443.7330000000006</v>
      </c>
    </row>
    <row r="31" spans="1:38" s="16" customFormat="1" ht="15" customHeight="1" x14ac:dyDescent="0.25">
      <c r="A31" s="29"/>
      <c r="B31" s="28"/>
      <c r="C31" s="33"/>
      <c r="D31" s="34"/>
      <c r="E31" s="142" t="s">
        <v>243</v>
      </c>
      <c r="F31" s="58"/>
      <c r="G31" s="58"/>
      <c r="H31" s="58"/>
      <c r="I31" s="58"/>
      <c r="J31" s="58"/>
      <c r="K31" s="58"/>
      <c r="L31" s="59"/>
      <c r="M31" s="57"/>
      <c r="N31" s="57"/>
      <c r="O31" s="57"/>
      <c r="P31" s="61"/>
      <c r="Q31" s="61"/>
      <c r="R31" s="61"/>
      <c r="S31" s="140"/>
      <c r="T31" s="140"/>
      <c r="U31" s="143"/>
      <c r="V31" s="144"/>
      <c r="W31" s="144"/>
      <c r="X31" s="144"/>
      <c r="Y31" s="141"/>
      <c r="Z31" s="145"/>
      <c r="AA31" s="49">
        <f>SUM(AA24:AA30)</f>
        <v>43294.234200000006</v>
      </c>
    </row>
    <row r="32" spans="1:38" s="16" customFormat="1" ht="15" customHeight="1" x14ac:dyDescent="0.25">
      <c r="A32" s="29"/>
      <c r="B32" s="140" t="s">
        <v>242</v>
      </c>
      <c r="C32" s="33"/>
      <c r="D32" s="34"/>
      <c r="E32" s="35"/>
      <c r="F32" s="36"/>
      <c r="G32" s="36"/>
      <c r="H32" s="36"/>
      <c r="I32" s="36"/>
      <c r="J32" s="36"/>
      <c r="K32" s="36"/>
      <c r="L32" s="37"/>
      <c r="M32" s="38"/>
      <c r="N32" s="38"/>
      <c r="O32" s="38"/>
      <c r="P32" s="39"/>
      <c r="Q32" s="39"/>
      <c r="R32" s="39"/>
      <c r="S32" s="28"/>
      <c r="T32" s="28"/>
      <c r="U32" s="40"/>
      <c r="V32" s="41"/>
      <c r="W32" s="41"/>
      <c r="X32" s="41"/>
      <c r="Y32" s="29"/>
      <c r="Z32" s="42"/>
      <c r="AA32" s="43"/>
    </row>
    <row r="33" spans="1:27" s="16" customFormat="1" ht="15" customHeight="1" x14ac:dyDescent="0.25">
      <c r="A33" s="29">
        <v>8</v>
      </c>
      <c r="B33" s="28" t="s">
        <v>139</v>
      </c>
      <c r="C33" s="33" t="s">
        <v>32</v>
      </c>
      <c r="D33" s="34">
        <v>2484.5</v>
      </c>
      <c r="E33" s="35">
        <v>42.1</v>
      </c>
      <c r="F33" s="36">
        <v>10.029999999999999</v>
      </c>
      <c r="G33" s="36">
        <v>6.23</v>
      </c>
      <c r="H33" s="36">
        <v>8.64</v>
      </c>
      <c r="I33" s="36">
        <v>6.43</v>
      </c>
      <c r="J33" s="36">
        <v>2.73</v>
      </c>
      <c r="K33" s="36">
        <v>3.23</v>
      </c>
      <c r="L33" s="37"/>
      <c r="M33" s="38"/>
      <c r="N33" s="38">
        <v>1.43</v>
      </c>
      <c r="O33" s="38"/>
      <c r="P33" s="39">
        <f t="shared" ref="P33:P38" si="3">D33*E33</f>
        <v>104597.45</v>
      </c>
      <c r="Q33" s="39">
        <f>P33*12</f>
        <v>1255169.3999999999</v>
      </c>
      <c r="R33" s="39">
        <v>2484.5</v>
      </c>
      <c r="S33" s="28" t="s">
        <v>10</v>
      </c>
      <c r="T33" s="28" t="s">
        <v>136</v>
      </c>
      <c r="U33" s="40">
        <v>5</v>
      </c>
      <c r="V33" s="41" t="s">
        <v>33</v>
      </c>
      <c r="W33" s="41" t="s">
        <v>34</v>
      </c>
      <c r="X33" s="41" t="s">
        <v>10</v>
      </c>
      <c r="Y33" s="29" t="s">
        <v>17</v>
      </c>
      <c r="Z33" s="42" t="s">
        <v>11</v>
      </c>
      <c r="AA33" s="43">
        <f t="shared" ref="AA33:AA38" si="4">P33*5/100</f>
        <v>5229.8725000000004</v>
      </c>
    </row>
    <row r="34" spans="1:27" s="16" customFormat="1" ht="15" customHeight="1" x14ac:dyDescent="0.25">
      <c r="A34" s="29">
        <v>9</v>
      </c>
      <c r="B34" s="28" t="s">
        <v>139</v>
      </c>
      <c r="C34" s="33" t="s">
        <v>35</v>
      </c>
      <c r="D34" s="34">
        <v>5251.3</v>
      </c>
      <c r="E34" s="35">
        <v>42.1</v>
      </c>
      <c r="F34" s="36">
        <v>10.029999999999999</v>
      </c>
      <c r="G34" s="36">
        <v>6.23</v>
      </c>
      <c r="H34" s="36">
        <v>8.64</v>
      </c>
      <c r="I34" s="36">
        <v>6.43</v>
      </c>
      <c r="J34" s="36">
        <v>2.73</v>
      </c>
      <c r="K34" s="36">
        <v>3.23</v>
      </c>
      <c r="L34" s="37"/>
      <c r="M34" s="38"/>
      <c r="N34" s="38">
        <v>1.43</v>
      </c>
      <c r="O34" s="38">
        <v>0.91</v>
      </c>
      <c r="P34" s="39">
        <f t="shared" si="3"/>
        <v>221079.73</v>
      </c>
      <c r="Q34" s="39">
        <f>P34*12</f>
        <v>2652956.7600000002</v>
      </c>
      <c r="R34" s="39">
        <v>4185.2</v>
      </c>
      <c r="S34" s="28" t="s">
        <v>10</v>
      </c>
      <c r="T34" s="28" t="s">
        <v>136</v>
      </c>
      <c r="U34" s="40">
        <v>26</v>
      </c>
      <c r="V34" s="41" t="s">
        <v>36</v>
      </c>
      <c r="W34" s="41" t="s">
        <v>33</v>
      </c>
      <c r="X34" s="41" t="s">
        <v>13</v>
      </c>
      <c r="Y34" s="29" t="s">
        <v>17</v>
      </c>
      <c r="Z34" s="42" t="s">
        <v>11</v>
      </c>
      <c r="AA34" s="43">
        <f t="shared" si="4"/>
        <v>11053.986500000001</v>
      </c>
    </row>
    <row r="35" spans="1:27" s="16" customFormat="1" ht="15" customHeight="1" x14ac:dyDescent="0.25">
      <c r="A35" s="29">
        <v>10</v>
      </c>
      <c r="B35" s="28" t="s">
        <v>139</v>
      </c>
      <c r="C35" s="33" t="s">
        <v>37</v>
      </c>
      <c r="D35" s="34">
        <v>3426.04</v>
      </c>
      <c r="E35" s="35">
        <v>42.1</v>
      </c>
      <c r="F35" s="36">
        <v>10.029999999999999</v>
      </c>
      <c r="G35" s="36">
        <v>6.23</v>
      </c>
      <c r="H35" s="36">
        <v>8.64</v>
      </c>
      <c r="I35" s="36">
        <v>6.43</v>
      </c>
      <c r="J35" s="36">
        <v>2.73</v>
      </c>
      <c r="K35" s="36">
        <v>3.23</v>
      </c>
      <c r="L35" s="37"/>
      <c r="M35" s="38"/>
      <c r="N35" s="38">
        <v>1.43</v>
      </c>
      <c r="O35" s="38">
        <v>0.91</v>
      </c>
      <c r="P35" s="39">
        <f t="shared" si="3"/>
        <v>144236.28400000001</v>
      </c>
      <c r="Q35" s="39">
        <f>P35*12</f>
        <v>1730835.4080000003</v>
      </c>
      <c r="R35" s="39">
        <v>2738.36</v>
      </c>
      <c r="S35" s="28" t="s">
        <v>10</v>
      </c>
      <c r="T35" s="28" t="s">
        <v>136</v>
      </c>
      <c r="U35" s="40">
        <v>12</v>
      </c>
      <c r="V35" s="41" t="s">
        <v>12</v>
      </c>
      <c r="W35" s="41">
        <v>12</v>
      </c>
      <c r="X35" s="41" t="s">
        <v>13</v>
      </c>
      <c r="Y35" s="29" t="s">
        <v>17</v>
      </c>
      <c r="Z35" s="42" t="s">
        <v>11</v>
      </c>
      <c r="AA35" s="43">
        <f t="shared" si="4"/>
        <v>7211.8142000000007</v>
      </c>
    </row>
    <row r="36" spans="1:27" s="16" customFormat="1" ht="15" customHeight="1" x14ac:dyDescent="0.25">
      <c r="A36" s="29">
        <v>11</v>
      </c>
      <c r="B36" s="28" t="s">
        <v>139</v>
      </c>
      <c r="C36" s="33" t="s">
        <v>38</v>
      </c>
      <c r="D36" s="34">
        <v>3682.59</v>
      </c>
      <c r="E36" s="35">
        <v>42.1</v>
      </c>
      <c r="F36" s="36">
        <v>10.029999999999999</v>
      </c>
      <c r="G36" s="36">
        <v>6.23</v>
      </c>
      <c r="H36" s="36">
        <v>8.64</v>
      </c>
      <c r="I36" s="36">
        <v>6.43</v>
      </c>
      <c r="J36" s="36">
        <v>2.73</v>
      </c>
      <c r="K36" s="36">
        <v>3.23</v>
      </c>
      <c r="L36" s="37"/>
      <c r="M36" s="38"/>
      <c r="N36" s="38">
        <v>1.43</v>
      </c>
      <c r="O36" s="38">
        <v>0.91</v>
      </c>
      <c r="P36" s="39">
        <f t="shared" si="3"/>
        <v>155037.03900000002</v>
      </c>
      <c r="Q36" s="39">
        <f>P36*12</f>
        <v>1860444.4680000003</v>
      </c>
      <c r="R36" s="39">
        <v>3682.59</v>
      </c>
      <c r="S36" s="28" t="s">
        <v>10</v>
      </c>
      <c r="T36" s="28" t="s">
        <v>136</v>
      </c>
      <c r="U36" s="40">
        <v>19</v>
      </c>
      <c r="V36" s="41" t="s">
        <v>39</v>
      </c>
      <c r="W36" s="41" t="s">
        <v>40</v>
      </c>
      <c r="X36" s="41" t="s">
        <v>13</v>
      </c>
      <c r="Y36" s="29" t="s">
        <v>17</v>
      </c>
      <c r="Z36" s="42" t="s">
        <v>11</v>
      </c>
      <c r="AA36" s="43">
        <f t="shared" si="4"/>
        <v>7751.8519500000002</v>
      </c>
    </row>
    <row r="37" spans="1:27" s="16" customFormat="1" ht="15" customHeight="1" x14ac:dyDescent="0.25">
      <c r="A37" s="29">
        <v>12</v>
      </c>
      <c r="B37" s="28" t="s">
        <v>139</v>
      </c>
      <c r="C37" s="33" t="s">
        <v>41</v>
      </c>
      <c r="D37" s="34">
        <v>3263.5</v>
      </c>
      <c r="E37" s="35">
        <v>42.1</v>
      </c>
      <c r="F37" s="36">
        <v>10.029999999999999</v>
      </c>
      <c r="G37" s="36">
        <v>6.23</v>
      </c>
      <c r="H37" s="36">
        <v>8.64</v>
      </c>
      <c r="I37" s="36">
        <v>6.43</v>
      </c>
      <c r="J37" s="36">
        <v>2.73</v>
      </c>
      <c r="K37" s="36">
        <v>3.23</v>
      </c>
      <c r="L37" s="37"/>
      <c r="M37" s="38"/>
      <c r="N37" s="38">
        <v>1.43</v>
      </c>
      <c r="O37" s="38"/>
      <c r="P37" s="39">
        <f t="shared" si="3"/>
        <v>137393.35</v>
      </c>
      <c r="Q37" s="39">
        <f>P37*12</f>
        <v>1648720.2000000002</v>
      </c>
      <c r="R37" s="39">
        <v>3263.5</v>
      </c>
      <c r="S37" s="28" t="s">
        <v>10</v>
      </c>
      <c r="T37" s="28" t="s">
        <v>136</v>
      </c>
      <c r="U37" s="40">
        <v>20</v>
      </c>
      <c r="V37" s="41" t="s">
        <v>42</v>
      </c>
      <c r="W37" s="41" t="s">
        <v>43</v>
      </c>
      <c r="X37" s="41" t="s">
        <v>13</v>
      </c>
      <c r="Y37" s="29" t="s">
        <v>17</v>
      </c>
      <c r="Z37" s="42" t="s">
        <v>11</v>
      </c>
      <c r="AA37" s="43">
        <f t="shared" si="4"/>
        <v>6869.6674999999996</v>
      </c>
    </row>
    <row r="38" spans="1:27" s="16" customFormat="1" ht="15" customHeight="1" x14ac:dyDescent="0.25">
      <c r="A38" s="29">
        <v>13</v>
      </c>
      <c r="B38" s="28" t="s">
        <v>139</v>
      </c>
      <c r="C38" s="33" t="s">
        <v>44</v>
      </c>
      <c r="D38" s="34">
        <v>5684.3</v>
      </c>
      <c r="E38" s="35">
        <v>40.200000000000003</v>
      </c>
      <c r="F38" s="36">
        <v>10.029999999999999</v>
      </c>
      <c r="G38" s="36">
        <v>6.23</v>
      </c>
      <c r="H38" s="36">
        <v>8.64</v>
      </c>
      <c r="I38" s="36">
        <v>6.43</v>
      </c>
      <c r="J38" s="36">
        <v>2.73</v>
      </c>
      <c r="K38" s="36">
        <v>3.23</v>
      </c>
      <c r="L38" s="37"/>
      <c r="M38" s="38"/>
      <c r="N38" s="38">
        <v>1.43</v>
      </c>
      <c r="O38" s="38"/>
      <c r="P38" s="39">
        <f t="shared" si="3"/>
        <v>228508.86000000002</v>
      </c>
      <c r="Q38" s="39">
        <v>2641153.1519999998</v>
      </c>
      <c r="R38" s="39">
        <v>5684.3</v>
      </c>
      <c r="S38" s="28" t="s">
        <v>10</v>
      </c>
      <c r="T38" s="28" t="s">
        <v>136</v>
      </c>
      <c r="U38" s="40" t="s">
        <v>16</v>
      </c>
      <c r="V38" s="41" t="s">
        <v>45</v>
      </c>
      <c r="W38" s="41" t="s">
        <v>46</v>
      </c>
      <c r="X38" s="41" t="s">
        <v>16</v>
      </c>
      <c r="Y38" s="29" t="s">
        <v>14</v>
      </c>
      <c r="Z38" s="42" t="s">
        <v>11</v>
      </c>
      <c r="AA38" s="43">
        <f t="shared" si="4"/>
        <v>11425.443000000001</v>
      </c>
    </row>
    <row r="39" spans="1:27" s="16" customFormat="1" ht="15" customHeight="1" x14ac:dyDescent="0.25">
      <c r="A39" s="29"/>
      <c r="B39" s="28"/>
      <c r="C39" s="33"/>
      <c r="D39" s="34"/>
      <c r="E39" s="115" t="s">
        <v>224</v>
      </c>
      <c r="F39" s="36"/>
      <c r="G39" s="36"/>
      <c r="H39" s="36"/>
      <c r="I39" s="36"/>
      <c r="J39" s="36"/>
      <c r="K39" s="36"/>
      <c r="L39" s="37"/>
      <c r="M39" s="38"/>
      <c r="N39" s="38"/>
      <c r="O39" s="38"/>
      <c r="P39" s="39"/>
      <c r="Q39" s="39"/>
      <c r="R39" s="39"/>
      <c r="S39" s="28"/>
      <c r="T39" s="28"/>
      <c r="U39" s="40"/>
      <c r="V39" s="41"/>
      <c r="W39" s="41"/>
      <c r="X39" s="41"/>
      <c r="Y39" s="29"/>
      <c r="Z39" s="42"/>
      <c r="AA39" s="49">
        <f>SUM(AA33:AA38)</f>
        <v>49542.635649999997</v>
      </c>
    </row>
    <row r="40" spans="1:27" s="16" customFormat="1" ht="15" customHeight="1" x14ac:dyDescent="0.25">
      <c r="A40" s="29"/>
      <c r="B40" s="140" t="s">
        <v>222</v>
      </c>
      <c r="C40" s="33"/>
      <c r="D40" s="34"/>
      <c r="E40" s="35"/>
      <c r="F40" s="36"/>
      <c r="G40" s="36"/>
      <c r="H40" s="36"/>
      <c r="I40" s="36"/>
      <c r="J40" s="36"/>
      <c r="K40" s="36"/>
      <c r="L40" s="37"/>
      <c r="M40" s="38"/>
      <c r="N40" s="38"/>
      <c r="O40" s="38"/>
      <c r="P40" s="39"/>
      <c r="Q40" s="39"/>
      <c r="R40" s="39"/>
      <c r="S40" s="28"/>
      <c r="T40" s="28"/>
      <c r="U40" s="40"/>
      <c r="V40" s="41"/>
      <c r="W40" s="41"/>
      <c r="X40" s="41"/>
      <c r="Y40" s="29"/>
      <c r="Z40" s="42"/>
      <c r="AA40" s="43"/>
    </row>
    <row r="41" spans="1:27" s="16" customFormat="1" ht="15" customHeight="1" x14ac:dyDescent="0.25">
      <c r="A41" s="29">
        <v>14</v>
      </c>
      <c r="B41" s="28" t="s">
        <v>139</v>
      </c>
      <c r="C41" s="33" t="s">
        <v>47</v>
      </c>
      <c r="D41" s="34">
        <v>4557.82</v>
      </c>
      <c r="E41" s="35">
        <v>40.200000000000003</v>
      </c>
      <c r="F41" s="36">
        <v>10.029999999999999</v>
      </c>
      <c r="G41" s="36">
        <v>6.23</v>
      </c>
      <c r="H41" s="36">
        <v>8.64</v>
      </c>
      <c r="I41" s="36">
        <v>6.43</v>
      </c>
      <c r="J41" s="36">
        <v>2.73</v>
      </c>
      <c r="K41" s="36">
        <v>3.23</v>
      </c>
      <c r="L41" s="37"/>
      <c r="M41" s="38"/>
      <c r="N41" s="38">
        <v>1.43</v>
      </c>
      <c r="O41" s="38"/>
      <c r="P41" s="39">
        <f t="shared" si="0"/>
        <v>183224.364</v>
      </c>
      <c r="Q41" s="39">
        <v>2117745.4847999993</v>
      </c>
      <c r="R41" s="39">
        <v>4557.82</v>
      </c>
      <c r="S41" s="28" t="s">
        <v>10</v>
      </c>
      <c r="T41" s="28" t="s">
        <v>136</v>
      </c>
      <c r="U41" s="40">
        <v>14</v>
      </c>
      <c r="V41" s="41" t="s">
        <v>48</v>
      </c>
      <c r="W41" s="41" t="s">
        <v>12</v>
      </c>
      <c r="X41" s="41" t="s">
        <v>16</v>
      </c>
      <c r="Y41" s="29" t="s">
        <v>14</v>
      </c>
      <c r="Z41" s="42" t="s">
        <v>11</v>
      </c>
      <c r="AA41" s="43">
        <f t="shared" si="2"/>
        <v>9161.2182000000012</v>
      </c>
    </row>
    <row r="42" spans="1:27" s="16" customFormat="1" ht="15" customHeight="1" x14ac:dyDescent="0.25">
      <c r="A42" s="29">
        <v>15</v>
      </c>
      <c r="B42" s="28" t="s">
        <v>139</v>
      </c>
      <c r="C42" s="33" t="s">
        <v>49</v>
      </c>
      <c r="D42" s="34">
        <v>4667.3</v>
      </c>
      <c r="E42" s="35">
        <v>40.200000000000003</v>
      </c>
      <c r="F42" s="36">
        <v>10.029999999999999</v>
      </c>
      <c r="G42" s="36">
        <v>6.23</v>
      </c>
      <c r="H42" s="36">
        <v>8.64</v>
      </c>
      <c r="I42" s="36">
        <v>6.43</v>
      </c>
      <c r="J42" s="36">
        <v>2.73</v>
      </c>
      <c r="K42" s="36">
        <v>3.23</v>
      </c>
      <c r="L42" s="37"/>
      <c r="M42" s="38"/>
      <c r="N42" s="38">
        <v>1.43</v>
      </c>
      <c r="O42" s="38"/>
      <c r="P42" s="39">
        <f t="shared" si="0"/>
        <v>187625.46000000002</v>
      </c>
      <c r="Q42" s="39">
        <v>2168614.2719999999</v>
      </c>
      <c r="R42" s="39">
        <v>4624.3999999999996</v>
      </c>
      <c r="S42" s="28" t="s">
        <v>10</v>
      </c>
      <c r="T42" s="28" t="s">
        <v>136</v>
      </c>
      <c r="U42" s="40">
        <v>14</v>
      </c>
      <c r="V42" s="41">
        <v>59</v>
      </c>
      <c r="W42" s="41" t="s">
        <v>12</v>
      </c>
      <c r="X42" s="41" t="s">
        <v>50</v>
      </c>
      <c r="Y42" s="29" t="s">
        <v>14</v>
      </c>
      <c r="Z42" s="42" t="s">
        <v>11</v>
      </c>
      <c r="AA42" s="43">
        <f t="shared" si="2"/>
        <v>9381.273000000001</v>
      </c>
    </row>
    <row r="43" spans="1:27" s="16" customFormat="1" ht="15" customHeight="1" x14ac:dyDescent="0.25">
      <c r="A43" s="29">
        <v>16</v>
      </c>
      <c r="B43" s="28" t="s">
        <v>139</v>
      </c>
      <c r="C43" s="33" t="s">
        <v>51</v>
      </c>
      <c r="D43" s="34">
        <v>3054.3</v>
      </c>
      <c r="E43" s="35">
        <v>40.200000000000003</v>
      </c>
      <c r="F43" s="36">
        <v>10.029999999999999</v>
      </c>
      <c r="G43" s="36">
        <v>6.23</v>
      </c>
      <c r="H43" s="36">
        <v>8.64</v>
      </c>
      <c r="I43" s="36">
        <v>6.43</v>
      </c>
      <c r="J43" s="36">
        <v>2.73</v>
      </c>
      <c r="K43" s="36">
        <v>3.23</v>
      </c>
      <c r="L43" s="37"/>
      <c r="M43" s="38"/>
      <c r="N43" s="38">
        <v>1.43</v>
      </c>
      <c r="O43" s="38"/>
      <c r="P43" s="39">
        <f t="shared" si="0"/>
        <v>122782.86000000002</v>
      </c>
      <c r="Q43" s="39">
        <v>1419149.9519999998</v>
      </c>
      <c r="R43" s="39">
        <v>3054.3</v>
      </c>
      <c r="S43" s="28" t="s">
        <v>10</v>
      </c>
      <c r="T43" s="28" t="s">
        <v>136</v>
      </c>
      <c r="U43" s="40">
        <v>20</v>
      </c>
      <c r="V43" s="41" t="s">
        <v>33</v>
      </c>
      <c r="W43" s="41" t="s">
        <v>33</v>
      </c>
      <c r="X43" s="41" t="s">
        <v>13</v>
      </c>
      <c r="Y43" s="29" t="s">
        <v>14</v>
      </c>
      <c r="Z43" s="42" t="s">
        <v>11</v>
      </c>
      <c r="AA43" s="43">
        <f t="shared" si="2"/>
        <v>6139.143</v>
      </c>
    </row>
    <row r="44" spans="1:27" s="16" customFormat="1" ht="15" customHeight="1" x14ac:dyDescent="0.25">
      <c r="A44" s="29">
        <v>17</v>
      </c>
      <c r="B44" s="28" t="s">
        <v>139</v>
      </c>
      <c r="C44" s="33" t="s">
        <v>52</v>
      </c>
      <c r="D44" s="34">
        <v>3145.5</v>
      </c>
      <c r="E44" s="35">
        <v>40.200000000000003</v>
      </c>
      <c r="F44" s="36">
        <v>10.029999999999999</v>
      </c>
      <c r="G44" s="36">
        <v>6.23</v>
      </c>
      <c r="H44" s="36">
        <v>8.64</v>
      </c>
      <c r="I44" s="36">
        <v>6.43</v>
      </c>
      <c r="J44" s="36">
        <v>2.73</v>
      </c>
      <c r="K44" s="36">
        <v>3.23</v>
      </c>
      <c r="L44" s="37"/>
      <c r="M44" s="38"/>
      <c r="N44" s="38">
        <v>1.43</v>
      </c>
      <c r="O44" s="38"/>
      <c r="P44" s="39">
        <f t="shared" si="0"/>
        <v>126449.1</v>
      </c>
      <c r="Q44" s="39">
        <v>1461525.1199999996</v>
      </c>
      <c r="R44" s="39">
        <v>3145.5</v>
      </c>
      <c r="S44" s="28" t="s">
        <v>10</v>
      </c>
      <c r="T44" s="28" t="s">
        <v>136</v>
      </c>
      <c r="U44" s="40">
        <v>16</v>
      </c>
      <c r="V44" s="41" t="s">
        <v>33</v>
      </c>
      <c r="W44" s="41" t="s">
        <v>43</v>
      </c>
      <c r="X44" s="41" t="s">
        <v>53</v>
      </c>
      <c r="Y44" s="29" t="s">
        <v>14</v>
      </c>
      <c r="Z44" s="42" t="s">
        <v>11</v>
      </c>
      <c r="AA44" s="43">
        <f t="shared" si="2"/>
        <v>6322.4549999999999</v>
      </c>
    </row>
    <row r="45" spans="1:27" s="16" customFormat="1" ht="15" customHeight="1" x14ac:dyDescent="0.25">
      <c r="A45" s="29">
        <v>18</v>
      </c>
      <c r="B45" s="28" t="s">
        <v>139</v>
      </c>
      <c r="C45" s="33" t="s">
        <v>54</v>
      </c>
      <c r="D45" s="34">
        <v>1511.8</v>
      </c>
      <c r="E45" s="35">
        <v>40.200000000000003</v>
      </c>
      <c r="F45" s="36">
        <v>10.029999999999999</v>
      </c>
      <c r="G45" s="36">
        <v>6.23</v>
      </c>
      <c r="H45" s="36">
        <v>8.64</v>
      </c>
      <c r="I45" s="36">
        <v>6.43</v>
      </c>
      <c r="J45" s="36">
        <v>2.73</v>
      </c>
      <c r="K45" s="36">
        <v>3.23</v>
      </c>
      <c r="L45" s="37"/>
      <c r="M45" s="38"/>
      <c r="N45" s="38">
        <v>1.43</v>
      </c>
      <c r="O45" s="38"/>
      <c r="P45" s="39">
        <f t="shared" si="0"/>
        <v>60774.36</v>
      </c>
      <c r="Q45" s="39">
        <v>702442.75199999986</v>
      </c>
      <c r="R45" s="39">
        <v>1511.8</v>
      </c>
      <c r="S45" s="28" t="s">
        <v>10</v>
      </c>
      <c r="T45" s="28" t="s">
        <v>136</v>
      </c>
      <c r="U45" s="40">
        <v>10</v>
      </c>
      <c r="V45" s="41" t="s">
        <v>40</v>
      </c>
      <c r="W45" s="41" t="s">
        <v>40</v>
      </c>
      <c r="X45" s="41" t="s">
        <v>13</v>
      </c>
      <c r="Y45" s="29" t="s">
        <v>14</v>
      </c>
      <c r="Z45" s="42" t="s">
        <v>11</v>
      </c>
      <c r="AA45" s="43">
        <f t="shared" si="2"/>
        <v>3038.7179999999998</v>
      </c>
    </row>
    <row r="46" spans="1:27" s="16" customFormat="1" ht="15" customHeight="1" x14ac:dyDescent="0.25">
      <c r="A46" s="29">
        <v>19</v>
      </c>
      <c r="B46" s="28" t="s">
        <v>139</v>
      </c>
      <c r="C46" s="33" t="s">
        <v>55</v>
      </c>
      <c r="D46" s="34">
        <v>909.7</v>
      </c>
      <c r="E46" s="35">
        <v>41.28</v>
      </c>
      <c r="F46" s="36">
        <v>10.029999999999999</v>
      </c>
      <c r="G46" s="36">
        <v>6.23</v>
      </c>
      <c r="H46" s="36">
        <v>8.64</v>
      </c>
      <c r="I46" s="36">
        <v>6.43</v>
      </c>
      <c r="J46" s="36">
        <v>2.73</v>
      </c>
      <c r="K46" s="36">
        <v>3.23</v>
      </c>
      <c r="L46" s="37"/>
      <c r="M46" s="38"/>
      <c r="N46" s="38">
        <v>1.43</v>
      </c>
      <c r="O46" s="38"/>
      <c r="P46" s="39">
        <f>D46*E46</f>
        <v>37552.416000000005</v>
      </c>
      <c r="Q46" s="39">
        <f>P46*12</f>
        <v>450628.99200000009</v>
      </c>
      <c r="R46" s="39">
        <v>909.7</v>
      </c>
      <c r="S46" s="28" t="s">
        <v>50</v>
      </c>
      <c r="T46" s="28" t="s">
        <v>136</v>
      </c>
      <c r="U46" s="40">
        <v>2</v>
      </c>
      <c r="V46" s="41" t="s">
        <v>40</v>
      </c>
      <c r="W46" s="41" t="s">
        <v>53</v>
      </c>
      <c r="X46" s="41" t="s">
        <v>13</v>
      </c>
      <c r="Y46" s="29" t="s">
        <v>56</v>
      </c>
      <c r="Z46" s="42" t="s">
        <v>11</v>
      </c>
      <c r="AA46" s="43">
        <f>P46*5/100</f>
        <v>1877.6208000000001</v>
      </c>
    </row>
    <row r="47" spans="1:27" s="16" customFormat="1" ht="15" customHeight="1" x14ac:dyDescent="0.25">
      <c r="A47" s="29">
        <v>20</v>
      </c>
      <c r="B47" s="28" t="s">
        <v>139</v>
      </c>
      <c r="C47" s="33" t="s">
        <v>57</v>
      </c>
      <c r="D47" s="34">
        <v>896.7</v>
      </c>
      <c r="E47" s="35">
        <v>41.28</v>
      </c>
      <c r="F47" s="36">
        <v>10.029999999999999</v>
      </c>
      <c r="G47" s="36">
        <v>6.23</v>
      </c>
      <c r="H47" s="36">
        <v>8.64</v>
      </c>
      <c r="I47" s="36">
        <v>6.43</v>
      </c>
      <c r="J47" s="36">
        <v>2.73</v>
      </c>
      <c r="K47" s="36">
        <v>3.23</v>
      </c>
      <c r="L47" s="37"/>
      <c r="M47" s="38"/>
      <c r="N47" s="38">
        <v>1.43</v>
      </c>
      <c r="O47" s="38"/>
      <c r="P47" s="39">
        <f>D47*E47</f>
        <v>37015.776000000005</v>
      </c>
      <c r="Q47" s="39">
        <f>P47*12</f>
        <v>444189.31200000003</v>
      </c>
      <c r="R47" s="39">
        <v>896.7</v>
      </c>
      <c r="S47" s="28" t="s">
        <v>50</v>
      </c>
      <c r="T47" s="28" t="s">
        <v>136</v>
      </c>
      <c r="U47" s="40">
        <v>2</v>
      </c>
      <c r="V47" s="41" t="s">
        <v>40</v>
      </c>
      <c r="W47" s="41" t="s">
        <v>53</v>
      </c>
      <c r="X47" s="41" t="s">
        <v>13</v>
      </c>
      <c r="Y47" s="29" t="s">
        <v>56</v>
      </c>
      <c r="Z47" s="42" t="s">
        <v>11</v>
      </c>
      <c r="AA47" s="43">
        <f>P47*5/100</f>
        <v>1850.7888000000003</v>
      </c>
    </row>
    <row r="48" spans="1:27" s="16" customFormat="1" ht="15" customHeight="1" x14ac:dyDescent="0.25">
      <c r="A48" s="29">
        <v>21</v>
      </c>
      <c r="B48" s="28" t="s">
        <v>139</v>
      </c>
      <c r="C48" s="33" t="s">
        <v>58</v>
      </c>
      <c r="D48" s="34">
        <v>505.9</v>
      </c>
      <c r="E48" s="35">
        <v>40.200000000000003</v>
      </c>
      <c r="F48" s="36">
        <v>10.029999999999999</v>
      </c>
      <c r="G48" s="36">
        <v>6.23</v>
      </c>
      <c r="H48" s="36">
        <v>8.64</v>
      </c>
      <c r="I48" s="36">
        <v>6.43</v>
      </c>
      <c r="J48" s="36">
        <v>2.73</v>
      </c>
      <c r="K48" s="36">
        <v>3.23</v>
      </c>
      <c r="L48" s="37"/>
      <c r="M48" s="38"/>
      <c r="N48" s="38">
        <v>1.43</v>
      </c>
      <c r="O48" s="38"/>
      <c r="P48" s="39">
        <f t="shared" si="0"/>
        <v>20337.18</v>
      </c>
      <c r="Q48" s="39">
        <v>235061.37599999996</v>
      </c>
      <c r="R48" s="39">
        <v>393.5</v>
      </c>
      <c r="S48" s="28" t="s">
        <v>25</v>
      </c>
      <c r="T48" s="28" t="s">
        <v>136</v>
      </c>
      <c r="U48" s="40" t="s">
        <v>13</v>
      </c>
      <c r="V48" s="41" t="s">
        <v>10</v>
      </c>
      <c r="W48" s="41" t="s">
        <v>50</v>
      </c>
      <c r="X48" s="41" t="s">
        <v>13</v>
      </c>
      <c r="Y48" s="29" t="s">
        <v>59</v>
      </c>
      <c r="Z48" s="42" t="s">
        <v>11</v>
      </c>
      <c r="AA48" s="43">
        <f t="shared" si="2"/>
        <v>1016.8589999999999</v>
      </c>
    </row>
    <row r="49" spans="1:27" s="16" customFormat="1" ht="15" customHeight="1" x14ac:dyDescent="0.25">
      <c r="A49" s="29">
        <v>22</v>
      </c>
      <c r="B49" s="28" t="s">
        <v>139</v>
      </c>
      <c r="C49" s="33" t="s">
        <v>60</v>
      </c>
      <c r="D49" s="34">
        <v>902.4</v>
      </c>
      <c r="E49" s="35">
        <v>41.28</v>
      </c>
      <c r="F49" s="36">
        <v>10.029999999999999</v>
      </c>
      <c r="G49" s="36">
        <v>6.23</v>
      </c>
      <c r="H49" s="36">
        <v>8.64</v>
      </c>
      <c r="I49" s="36">
        <v>6.43</v>
      </c>
      <c r="J49" s="36">
        <v>2.73</v>
      </c>
      <c r="K49" s="36">
        <v>3.23</v>
      </c>
      <c r="L49" s="37"/>
      <c r="M49" s="38"/>
      <c r="N49" s="38">
        <v>1.43</v>
      </c>
      <c r="O49" s="38"/>
      <c r="P49" s="39">
        <f>D49*E49</f>
        <v>37251.072</v>
      </c>
      <c r="Q49" s="39">
        <f>P49*12</f>
        <v>447012.864</v>
      </c>
      <c r="R49" s="39">
        <v>902.4</v>
      </c>
      <c r="S49" s="28" t="s">
        <v>50</v>
      </c>
      <c r="T49" s="28" t="s">
        <v>136</v>
      </c>
      <c r="U49" s="40">
        <v>3</v>
      </c>
      <c r="V49" s="41" t="s">
        <v>30</v>
      </c>
      <c r="W49" s="41" t="s">
        <v>53</v>
      </c>
      <c r="X49" s="41" t="s">
        <v>13</v>
      </c>
      <c r="Y49" s="29" t="s">
        <v>56</v>
      </c>
      <c r="Z49" s="42" t="s">
        <v>11</v>
      </c>
      <c r="AA49" s="43">
        <f>P49*5/100</f>
        <v>1862.5536</v>
      </c>
    </row>
    <row r="50" spans="1:27" s="16" customFormat="1" ht="15" customHeight="1" x14ac:dyDescent="0.25">
      <c r="A50" s="29">
        <v>23</v>
      </c>
      <c r="B50" s="28" t="s">
        <v>139</v>
      </c>
      <c r="C50" s="33" t="s">
        <v>61</v>
      </c>
      <c r="D50" s="34">
        <v>899.5</v>
      </c>
      <c r="E50" s="35">
        <v>41.28</v>
      </c>
      <c r="F50" s="36">
        <v>10.029999999999999</v>
      </c>
      <c r="G50" s="36">
        <v>6.23</v>
      </c>
      <c r="H50" s="36">
        <v>8.64</v>
      </c>
      <c r="I50" s="36">
        <v>6.43</v>
      </c>
      <c r="J50" s="36">
        <v>2.73</v>
      </c>
      <c r="K50" s="36">
        <v>3.23</v>
      </c>
      <c r="L50" s="37"/>
      <c r="M50" s="38"/>
      <c r="N50" s="38">
        <v>1.43</v>
      </c>
      <c r="O50" s="38"/>
      <c r="P50" s="39">
        <f>D50*E50</f>
        <v>37131.360000000001</v>
      </c>
      <c r="Q50" s="39">
        <f>P50*12</f>
        <v>445576.32</v>
      </c>
      <c r="R50" s="39">
        <v>899.5</v>
      </c>
      <c r="S50" s="28" t="s">
        <v>50</v>
      </c>
      <c r="T50" s="28" t="s">
        <v>136</v>
      </c>
      <c r="U50" s="40">
        <v>2</v>
      </c>
      <c r="V50" s="41" t="s">
        <v>40</v>
      </c>
      <c r="W50" s="41" t="s">
        <v>53</v>
      </c>
      <c r="X50" s="41" t="s">
        <v>13</v>
      </c>
      <c r="Y50" s="29" t="s">
        <v>56</v>
      </c>
      <c r="Z50" s="42" t="s">
        <v>11</v>
      </c>
      <c r="AA50" s="43">
        <f>P50*5/100</f>
        <v>1856.568</v>
      </c>
    </row>
    <row r="51" spans="1:27" s="16" customFormat="1" ht="15" customHeight="1" x14ac:dyDescent="0.25">
      <c r="A51" s="29">
        <v>24</v>
      </c>
      <c r="B51" s="28" t="s">
        <v>139</v>
      </c>
      <c r="C51" s="33" t="s">
        <v>62</v>
      </c>
      <c r="D51" s="34">
        <v>519.6</v>
      </c>
      <c r="E51" s="35">
        <v>40.200000000000003</v>
      </c>
      <c r="F51" s="36">
        <v>10.029999999999999</v>
      </c>
      <c r="G51" s="36">
        <v>6.23</v>
      </c>
      <c r="H51" s="36">
        <v>8.64</v>
      </c>
      <c r="I51" s="36">
        <v>6.43</v>
      </c>
      <c r="J51" s="36">
        <v>2.73</v>
      </c>
      <c r="K51" s="36">
        <v>3.23</v>
      </c>
      <c r="L51" s="37"/>
      <c r="M51" s="38"/>
      <c r="N51" s="38">
        <v>1.43</v>
      </c>
      <c r="O51" s="38"/>
      <c r="P51" s="39">
        <f t="shared" si="0"/>
        <v>20887.920000000002</v>
      </c>
      <c r="Q51" s="39">
        <v>241426.94399999996</v>
      </c>
      <c r="R51" s="39">
        <v>400.1</v>
      </c>
      <c r="S51" s="28" t="s">
        <v>25</v>
      </c>
      <c r="T51" s="28" t="s">
        <v>136</v>
      </c>
      <c r="U51" s="40" t="s">
        <v>13</v>
      </c>
      <c r="V51" s="41" t="s">
        <v>10</v>
      </c>
      <c r="W51" s="41" t="s">
        <v>50</v>
      </c>
      <c r="X51" s="41" t="s">
        <v>13</v>
      </c>
      <c r="Y51" s="29" t="s">
        <v>59</v>
      </c>
      <c r="Z51" s="42" t="s">
        <v>11</v>
      </c>
      <c r="AA51" s="43">
        <f t="shared" si="2"/>
        <v>1044.396</v>
      </c>
    </row>
    <row r="52" spans="1:27" s="16" customFormat="1" ht="15" customHeight="1" x14ac:dyDescent="0.25">
      <c r="A52" s="29">
        <v>25</v>
      </c>
      <c r="B52" s="28" t="s">
        <v>139</v>
      </c>
      <c r="C52" s="33" t="s">
        <v>63</v>
      </c>
      <c r="D52" s="34">
        <v>774.3</v>
      </c>
      <c r="E52" s="35">
        <v>40.200000000000003</v>
      </c>
      <c r="F52" s="36">
        <v>10.029999999999999</v>
      </c>
      <c r="G52" s="36">
        <v>6.23</v>
      </c>
      <c r="H52" s="36">
        <v>8.64</v>
      </c>
      <c r="I52" s="36">
        <v>6.43</v>
      </c>
      <c r="J52" s="36">
        <v>2.73</v>
      </c>
      <c r="K52" s="36">
        <v>3.23</v>
      </c>
      <c r="L52" s="37"/>
      <c r="M52" s="38"/>
      <c r="N52" s="38">
        <v>1.43</v>
      </c>
      <c r="O52" s="38"/>
      <c r="P52" s="39">
        <f t="shared" si="0"/>
        <v>31126.86</v>
      </c>
      <c r="Q52" s="39">
        <v>359770.75199999992</v>
      </c>
      <c r="R52" s="39">
        <v>774.3</v>
      </c>
      <c r="S52" s="28" t="s">
        <v>50</v>
      </c>
      <c r="T52" s="28" t="s">
        <v>136</v>
      </c>
      <c r="U52" s="40">
        <v>4</v>
      </c>
      <c r="V52" s="41" t="s">
        <v>40</v>
      </c>
      <c r="W52" s="41" t="s">
        <v>50</v>
      </c>
      <c r="X52" s="41" t="s">
        <v>13</v>
      </c>
      <c r="Y52" s="29" t="s">
        <v>59</v>
      </c>
      <c r="Z52" s="42" t="s">
        <v>11</v>
      </c>
      <c r="AA52" s="43">
        <f>P52*5/100</f>
        <v>1556.3429999999998</v>
      </c>
    </row>
    <row r="53" spans="1:27" s="16" customFormat="1" ht="15" customHeight="1" x14ac:dyDescent="0.25">
      <c r="A53" s="29"/>
      <c r="B53" s="28"/>
      <c r="C53" s="33"/>
      <c r="D53" s="34"/>
      <c r="E53" s="115" t="s">
        <v>244</v>
      </c>
      <c r="F53" s="36"/>
      <c r="G53" s="36"/>
      <c r="H53" s="36"/>
      <c r="I53" s="36"/>
      <c r="J53" s="36"/>
      <c r="K53" s="36"/>
      <c r="L53" s="37"/>
      <c r="M53" s="38"/>
      <c r="N53" s="38"/>
      <c r="O53" s="38"/>
      <c r="P53" s="39"/>
      <c r="Q53" s="39"/>
      <c r="R53" s="39"/>
      <c r="S53" s="28"/>
      <c r="T53" s="28"/>
      <c r="U53" s="40"/>
      <c r="V53" s="41"/>
      <c r="W53" s="41"/>
      <c r="X53" s="41"/>
      <c r="Y53" s="29"/>
      <c r="Z53" s="42"/>
      <c r="AA53" s="49">
        <f>SUM(AA41:AA52)</f>
        <v>45107.936399999999</v>
      </c>
    </row>
    <row r="54" spans="1:27" s="16" customFormat="1" ht="15" customHeight="1" x14ac:dyDescent="0.25">
      <c r="A54" s="29"/>
      <c r="B54" s="106" t="s">
        <v>142</v>
      </c>
      <c r="C54" s="33"/>
      <c r="D54" s="50"/>
      <c r="E54" s="51"/>
      <c r="F54" s="52"/>
      <c r="G54" s="52"/>
      <c r="H54" s="52"/>
      <c r="I54" s="52"/>
      <c r="J54" s="52"/>
      <c r="K54" s="52"/>
      <c r="L54" s="53"/>
      <c r="M54" s="51"/>
      <c r="N54" s="51"/>
      <c r="O54" s="51"/>
      <c r="R54" s="44"/>
      <c r="S54" s="45"/>
      <c r="T54" s="45"/>
      <c r="U54" s="46"/>
      <c r="V54" s="47"/>
      <c r="W54" s="47"/>
      <c r="X54" s="47"/>
      <c r="Y54" s="18"/>
      <c r="Z54" s="48"/>
      <c r="AA54" s="32"/>
    </row>
    <row r="55" spans="1:27" s="16" customFormat="1" ht="15" x14ac:dyDescent="0.25">
      <c r="A55" s="29">
        <v>26</v>
      </c>
      <c r="B55" s="28" t="s">
        <v>139</v>
      </c>
      <c r="C55" s="54" t="s">
        <v>64</v>
      </c>
      <c r="D55" s="34">
        <v>5426.86</v>
      </c>
      <c r="E55" s="35">
        <v>40.200000000000003</v>
      </c>
      <c r="F55" s="36">
        <v>10.029999999999999</v>
      </c>
      <c r="G55" s="36">
        <v>6.23</v>
      </c>
      <c r="H55" s="36">
        <v>8.64</v>
      </c>
      <c r="I55" s="36">
        <v>6.43</v>
      </c>
      <c r="J55" s="36">
        <v>2.73</v>
      </c>
      <c r="K55" s="36">
        <v>3.23</v>
      </c>
      <c r="L55" s="37"/>
      <c r="M55" s="38"/>
      <c r="N55" s="55">
        <v>1.43</v>
      </c>
      <c r="O55" s="55"/>
      <c r="P55" s="39">
        <f t="shared" ref="P55:P72" si="5">D55*E55</f>
        <v>218159.772</v>
      </c>
      <c r="Q55" s="39">
        <f t="shared" ref="Q55:Q77" si="6">P55*12</f>
        <v>2617917.264</v>
      </c>
      <c r="R55" s="14"/>
      <c r="S55" s="14"/>
      <c r="T55" s="14"/>
      <c r="U55" s="15"/>
      <c r="V55" s="14"/>
      <c r="W55" s="14"/>
      <c r="X55" s="14"/>
      <c r="Y55" s="14"/>
      <c r="Z55" s="56" t="s">
        <v>140</v>
      </c>
      <c r="AA55" s="43">
        <f>P55*5/100</f>
        <v>10907.988599999999</v>
      </c>
    </row>
    <row r="56" spans="1:27" s="16" customFormat="1" ht="15" x14ac:dyDescent="0.25">
      <c r="A56" s="29">
        <v>27</v>
      </c>
      <c r="B56" s="28" t="s">
        <v>139</v>
      </c>
      <c r="C56" s="54" t="s">
        <v>65</v>
      </c>
      <c r="D56" s="34">
        <v>3243.8</v>
      </c>
      <c r="E56" s="35">
        <v>40.200000000000003</v>
      </c>
      <c r="F56" s="36">
        <v>10.029999999999999</v>
      </c>
      <c r="G56" s="36">
        <v>6.23</v>
      </c>
      <c r="H56" s="36">
        <v>8.64</v>
      </c>
      <c r="I56" s="36">
        <v>6.43</v>
      </c>
      <c r="J56" s="36">
        <v>2.73</v>
      </c>
      <c r="K56" s="36">
        <v>3.23</v>
      </c>
      <c r="L56" s="37"/>
      <c r="M56" s="38"/>
      <c r="N56" s="55">
        <v>1.43</v>
      </c>
      <c r="O56" s="55"/>
      <c r="P56" s="39">
        <f t="shared" si="5"/>
        <v>130400.76000000001</v>
      </c>
      <c r="Q56" s="39">
        <f t="shared" si="6"/>
        <v>1564809.12</v>
      </c>
      <c r="R56" s="14"/>
      <c r="S56" s="14"/>
      <c r="T56" s="14"/>
      <c r="U56" s="15"/>
      <c r="V56" s="14"/>
      <c r="W56" s="14"/>
      <c r="X56" s="14"/>
      <c r="Y56" s="14"/>
      <c r="Z56" s="56" t="s">
        <v>140</v>
      </c>
      <c r="AA56" s="43">
        <f t="shared" ref="AA56:AA71" si="7">P56*5/100</f>
        <v>6520.0380000000005</v>
      </c>
    </row>
    <row r="57" spans="1:27" s="16" customFormat="1" ht="15" x14ac:dyDescent="0.25">
      <c r="A57" s="29">
        <v>28</v>
      </c>
      <c r="B57" s="28" t="s">
        <v>139</v>
      </c>
      <c r="C57" s="54" t="s">
        <v>66</v>
      </c>
      <c r="D57" s="34">
        <v>3137.6</v>
      </c>
      <c r="E57" s="35">
        <v>40.200000000000003</v>
      </c>
      <c r="F57" s="36">
        <v>10.029999999999999</v>
      </c>
      <c r="G57" s="36">
        <v>6.23</v>
      </c>
      <c r="H57" s="36">
        <v>8.64</v>
      </c>
      <c r="I57" s="36">
        <v>6.43</v>
      </c>
      <c r="J57" s="36">
        <v>2.73</v>
      </c>
      <c r="K57" s="36">
        <v>3.23</v>
      </c>
      <c r="L57" s="37"/>
      <c r="M57" s="38"/>
      <c r="N57" s="55">
        <v>1.43</v>
      </c>
      <c r="O57" s="55"/>
      <c r="P57" s="39">
        <f t="shared" si="5"/>
        <v>126131.52</v>
      </c>
      <c r="Q57" s="39">
        <f t="shared" si="6"/>
        <v>1513578.24</v>
      </c>
      <c r="R57" s="14"/>
      <c r="S57" s="14"/>
      <c r="T57" s="14"/>
      <c r="U57" s="15"/>
      <c r="V57" s="14"/>
      <c r="W57" s="14"/>
      <c r="X57" s="14"/>
      <c r="Y57" s="14"/>
      <c r="Z57" s="56" t="s">
        <v>140</v>
      </c>
      <c r="AA57" s="43">
        <f t="shared" si="7"/>
        <v>6306.576</v>
      </c>
    </row>
    <row r="58" spans="1:27" s="16" customFormat="1" ht="15" x14ac:dyDescent="0.25">
      <c r="A58" s="29">
        <v>29</v>
      </c>
      <c r="B58" s="28" t="s">
        <v>139</v>
      </c>
      <c r="C58" s="54" t="s">
        <v>67</v>
      </c>
      <c r="D58" s="34">
        <v>4554.8</v>
      </c>
      <c r="E58" s="35">
        <v>40.200000000000003</v>
      </c>
      <c r="F58" s="36">
        <v>10.029999999999999</v>
      </c>
      <c r="G58" s="36">
        <v>6.23</v>
      </c>
      <c r="H58" s="36">
        <v>8.64</v>
      </c>
      <c r="I58" s="36">
        <v>6.43</v>
      </c>
      <c r="J58" s="36">
        <v>2.73</v>
      </c>
      <c r="K58" s="36">
        <v>3.23</v>
      </c>
      <c r="L58" s="37"/>
      <c r="M58" s="38"/>
      <c r="N58" s="55">
        <v>1.43</v>
      </c>
      <c r="O58" s="55"/>
      <c r="P58" s="39">
        <f t="shared" si="5"/>
        <v>183102.96000000002</v>
      </c>
      <c r="Q58" s="39">
        <f t="shared" si="6"/>
        <v>2197235.5200000005</v>
      </c>
      <c r="R58" s="14"/>
      <c r="S58" s="14"/>
      <c r="T58" s="14"/>
      <c r="U58" s="15"/>
      <c r="V58" s="14"/>
      <c r="W58" s="14"/>
      <c r="X58" s="14"/>
      <c r="Y58" s="14"/>
      <c r="Z58" s="56" t="s">
        <v>140</v>
      </c>
      <c r="AA58" s="43">
        <f t="shared" si="7"/>
        <v>9155.148000000001</v>
      </c>
    </row>
    <row r="59" spans="1:27" s="16" customFormat="1" ht="15" x14ac:dyDescent="0.25">
      <c r="A59" s="29">
        <v>30</v>
      </c>
      <c r="B59" s="28" t="s">
        <v>139</v>
      </c>
      <c r="C59" s="54" t="s">
        <v>69</v>
      </c>
      <c r="D59" s="34">
        <v>4565.99</v>
      </c>
      <c r="E59" s="35">
        <v>40.200000000000003</v>
      </c>
      <c r="F59" s="36">
        <v>10.029999999999999</v>
      </c>
      <c r="G59" s="36">
        <v>6.23</v>
      </c>
      <c r="H59" s="36">
        <v>8.64</v>
      </c>
      <c r="I59" s="36">
        <v>6.43</v>
      </c>
      <c r="J59" s="36">
        <v>2.73</v>
      </c>
      <c r="K59" s="36">
        <v>3.23</v>
      </c>
      <c r="L59" s="37"/>
      <c r="M59" s="38"/>
      <c r="N59" s="55">
        <v>1.43</v>
      </c>
      <c r="O59" s="55"/>
      <c r="P59" s="39">
        <f t="shared" si="5"/>
        <v>183552.79800000001</v>
      </c>
      <c r="Q59" s="39">
        <f t="shared" si="6"/>
        <v>2202633.5760000004</v>
      </c>
      <c r="R59" s="14"/>
      <c r="S59" s="14"/>
      <c r="T59" s="14"/>
      <c r="U59" s="15"/>
      <c r="V59" s="14"/>
      <c r="W59" s="14"/>
      <c r="X59" s="14"/>
      <c r="Y59" s="14"/>
      <c r="Z59" s="56" t="s">
        <v>140</v>
      </c>
      <c r="AA59" s="43">
        <f t="shared" si="7"/>
        <v>9177.6399000000001</v>
      </c>
    </row>
    <row r="60" spans="1:27" s="16" customFormat="1" ht="15" x14ac:dyDescent="0.25">
      <c r="A60" s="29">
        <v>31</v>
      </c>
      <c r="B60" s="28" t="s">
        <v>139</v>
      </c>
      <c r="C60" s="54" t="s">
        <v>70</v>
      </c>
      <c r="D60" s="34">
        <v>3130.8</v>
      </c>
      <c r="E60" s="35">
        <v>40.200000000000003</v>
      </c>
      <c r="F60" s="36">
        <v>10.029999999999999</v>
      </c>
      <c r="G60" s="36">
        <v>6.23</v>
      </c>
      <c r="H60" s="36">
        <v>8.64</v>
      </c>
      <c r="I60" s="36">
        <v>6.43</v>
      </c>
      <c r="J60" s="36">
        <v>2.73</v>
      </c>
      <c r="K60" s="36">
        <v>3.23</v>
      </c>
      <c r="L60" s="37"/>
      <c r="M60" s="38"/>
      <c r="N60" s="55">
        <v>1.43</v>
      </c>
      <c r="O60" s="55"/>
      <c r="P60" s="39">
        <f t="shared" si="5"/>
        <v>125858.16000000002</v>
      </c>
      <c r="Q60" s="39">
        <f t="shared" si="6"/>
        <v>1510297.9200000002</v>
      </c>
      <c r="R60" s="14"/>
      <c r="S60" s="14"/>
      <c r="T60" s="14"/>
      <c r="U60" s="15"/>
      <c r="V60" s="14"/>
      <c r="W60" s="14"/>
      <c r="X60" s="14"/>
      <c r="Y60" s="14"/>
      <c r="Z60" s="56" t="s">
        <v>140</v>
      </c>
      <c r="AA60" s="43">
        <f t="shared" si="7"/>
        <v>6292.9080000000004</v>
      </c>
    </row>
    <row r="61" spans="1:27" s="16" customFormat="1" ht="15" x14ac:dyDescent="0.25">
      <c r="A61" s="29">
        <v>32</v>
      </c>
      <c r="B61" s="28" t="s">
        <v>139</v>
      </c>
      <c r="C61" s="54" t="s">
        <v>71</v>
      </c>
      <c r="D61" s="34">
        <v>4469.55</v>
      </c>
      <c r="E61" s="35">
        <v>40.200000000000003</v>
      </c>
      <c r="F61" s="36">
        <v>10.029999999999999</v>
      </c>
      <c r="G61" s="36">
        <v>6.23</v>
      </c>
      <c r="H61" s="36">
        <v>8.64</v>
      </c>
      <c r="I61" s="36">
        <v>6.43</v>
      </c>
      <c r="J61" s="36">
        <v>2.73</v>
      </c>
      <c r="K61" s="36">
        <v>3.23</v>
      </c>
      <c r="L61" s="37"/>
      <c r="M61" s="38"/>
      <c r="N61" s="55">
        <v>1.43</v>
      </c>
      <c r="O61" s="55"/>
      <c r="P61" s="39">
        <f t="shared" si="5"/>
        <v>179675.91000000003</v>
      </c>
      <c r="Q61" s="39">
        <f t="shared" si="6"/>
        <v>2156110.9200000004</v>
      </c>
      <c r="R61" s="14"/>
      <c r="S61" s="14"/>
      <c r="T61" s="14"/>
      <c r="U61" s="15"/>
      <c r="V61" s="14"/>
      <c r="W61" s="14"/>
      <c r="X61" s="14"/>
      <c r="Y61" s="14"/>
      <c r="Z61" s="56" t="s">
        <v>140</v>
      </c>
      <c r="AA61" s="43">
        <f t="shared" si="7"/>
        <v>8983.795500000002</v>
      </c>
    </row>
    <row r="62" spans="1:27" s="16" customFormat="1" ht="15" x14ac:dyDescent="0.25">
      <c r="A62" s="29">
        <v>33</v>
      </c>
      <c r="B62" s="28" t="s">
        <v>139</v>
      </c>
      <c r="C62" s="54" t="s">
        <v>72</v>
      </c>
      <c r="D62" s="34">
        <v>3214.3</v>
      </c>
      <c r="E62" s="35">
        <v>40.200000000000003</v>
      </c>
      <c r="F62" s="36">
        <v>10.029999999999999</v>
      </c>
      <c r="G62" s="36">
        <v>6.23</v>
      </c>
      <c r="H62" s="36">
        <v>8.64</v>
      </c>
      <c r="I62" s="36">
        <v>6.43</v>
      </c>
      <c r="J62" s="36">
        <v>2.73</v>
      </c>
      <c r="K62" s="36">
        <v>3.23</v>
      </c>
      <c r="L62" s="37"/>
      <c r="M62" s="38"/>
      <c r="N62" s="55">
        <v>1.43</v>
      </c>
      <c r="O62" s="55"/>
      <c r="P62" s="39">
        <f t="shared" si="5"/>
        <v>129214.86000000002</v>
      </c>
      <c r="Q62" s="39">
        <f t="shared" si="6"/>
        <v>1550578.3200000003</v>
      </c>
      <c r="R62" s="14"/>
      <c r="S62" s="14"/>
      <c r="T62" s="14"/>
      <c r="U62" s="15"/>
      <c r="V62" s="14"/>
      <c r="W62" s="14"/>
      <c r="X62" s="14"/>
      <c r="Y62" s="14"/>
      <c r="Z62" s="56" t="s">
        <v>140</v>
      </c>
      <c r="AA62" s="43">
        <f t="shared" si="7"/>
        <v>6460.7430000000004</v>
      </c>
    </row>
    <row r="63" spans="1:27" s="16" customFormat="1" ht="15" x14ac:dyDescent="0.25">
      <c r="A63" s="29">
        <v>34</v>
      </c>
      <c r="B63" s="28" t="s">
        <v>139</v>
      </c>
      <c r="C63" s="54" t="s">
        <v>73</v>
      </c>
      <c r="D63" s="34">
        <v>3187.9</v>
      </c>
      <c r="E63" s="35">
        <v>40.200000000000003</v>
      </c>
      <c r="F63" s="36">
        <v>10.029999999999999</v>
      </c>
      <c r="G63" s="36">
        <v>6.23</v>
      </c>
      <c r="H63" s="36">
        <v>8.64</v>
      </c>
      <c r="I63" s="36">
        <v>6.43</v>
      </c>
      <c r="J63" s="36">
        <v>2.73</v>
      </c>
      <c r="K63" s="36">
        <v>3.23</v>
      </c>
      <c r="L63" s="37"/>
      <c r="M63" s="38"/>
      <c r="N63" s="55">
        <v>1.43</v>
      </c>
      <c r="O63" s="55"/>
      <c r="P63" s="39">
        <f t="shared" si="5"/>
        <v>128153.58000000002</v>
      </c>
      <c r="Q63" s="39">
        <f t="shared" si="6"/>
        <v>1537842.9600000002</v>
      </c>
      <c r="R63" s="14"/>
      <c r="S63" s="14"/>
      <c r="T63" s="14"/>
      <c r="U63" s="15"/>
      <c r="V63" s="14"/>
      <c r="W63" s="14"/>
      <c r="X63" s="14"/>
      <c r="Y63" s="14"/>
      <c r="Z63" s="56" t="s">
        <v>140</v>
      </c>
      <c r="AA63" s="43">
        <f t="shared" si="7"/>
        <v>6407.679000000001</v>
      </c>
    </row>
    <row r="64" spans="1:27" s="16" customFormat="1" ht="15" x14ac:dyDescent="0.25">
      <c r="A64" s="29">
        <v>35</v>
      </c>
      <c r="B64" s="28" t="s">
        <v>139</v>
      </c>
      <c r="C64" s="54" t="s">
        <v>74</v>
      </c>
      <c r="D64" s="34">
        <v>3230.9</v>
      </c>
      <c r="E64" s="35">
        <v>40.200000000000003</v>
      </c>
      <c r="F64" s="36">
        <v>10.029999999999999</v>
      </c>
      <c r="G64" s="36">
        <v>6.23</v>
      </c>
      <c r="H64" s="36">
        <v>8.64</v>
      </c>
      <c r="I64" s="36">
        <v>6.43</v>
      </c>
      <c r="J64" s="36">
        <v>2.73</v>
      </c>
      <c r="K64" s="36">
        <v>3.23</v>
      </c>
      <c r="L64" s="37"/>
      <c r="M64" s="38"/>
      <c r="N64" s="55">
        <v>1.43</v>
      </c>
      <c r="O64" s="55"/>
      <c r="P64" s="39">
        <f t="shared" si="5"/>
        <v>129882.18000000001</v>
      </c>
      <c r="Q64" s="39">
        <f t="shared" si="6"/>
        <v>1558586.1600000001</v>
      </c>
      <c r="R64" s="14"/>
      <c r="S64" s="14"/>
      <c r="T64" s="14"/>
      <c r="U64" s="15"/>
      <c r="V64" s="14"/>
      <c r="W64" s="14"/>
      <c r="X64" s="14"/>
      <c r="Y64" s="14"/>
      <c r="Z64" s="56" t="s">
        <v>140</v>
      </c>
      <c r="AA64" s="43">
        <f t="shared" si="7"/>
        <v>6494.1090000000004</v>
      </c>
    </row>
    <row r="65" spans="1:28" s="16" customFormat="1" ht="15" x14ac:dyDescent="0.25">
      <c r="A65" s="29">
        <v>36</v>
      </c>
      <c r="B65" s="28" t="s">
        <v>139</v>
      </c>
      <c r="C65" s="54" t="s">
        <v>75</v>
      </c>
      <c r="D65" s="34">
        <v>3190</v>
      </c>
      <c r="E65" s="35">
        <v>40.200000000000003</v>
      </c>
      <c r="F65" s="36">
        <v>10.029999999999999</v>
      </c>
      <c r="G65" s="36">
        <v>6.23</v>
      </c>
      <c r="H65" s="36">
        <v>8.64</v>
      </c>
      <c r="I65" s="36">
        <v>6.43</v>
      </c>
      <c r="J65" s="36">
        <v>2.73</v>
      </c>
      <c r="K65" s="36">
        <v>3.23</v>
      </c>
      <c r="L65" s="37"/>
      <c r="M65" s="38"/>
      <c r="N65" s="55">
        <v>1.43</v>
      </c>
      <c r="O65" s="55"/>
      <c r="P65" s="39">
        <f t="shared" si="5"/>
        <v>128238.00000000001</v>
      </c>
      <c r="Q65" s="39">
        <f t="shared" si="6"/>
        <v>1538856.0000000002</v>
      </c>
      <c r="R65" s="14"/>
      <c r="S65" s="14"/>
      <c r="T65" s="14"/>
      <c r="U65" s="15"/>
      <c r="V65" s="14"/>
      <c r="W65" s="14"/>
      <c r="X65" s="14"/>
      <c r="Y65" s="14"/>
      <c r="Z65" s="56" t="s">
        <v>140</v>
      </c>
      <c r="AA65" s="43">
        <f t="shared" si="7"/>
        <v>6411.9000000000015</v>
      </c>
    </row>
    <row r="66" spans="1:28" s="16" customFormat="1" ht="15" x14ac:dyDescent="0.25">
      <c r="A66" s="29">
        <v>37</v>
      </c>
      <c r="B66" s="28" t="s">
        <v>139</v>
      </c>
      <c r="C66" s="54" t="s">
        <v>76</v>
      </c>
      <c r="D66" s="34">
        <v>3198.3</v>
      </c>
      <c r="E66" s="35">
        <v>40.200000000000003</v>
      </c>
      <c r="F66" s="36">
        <v>10.029999999999999</v>
      </c>
      <c r="G66" s="36">
        <v>6.23</v>
      </c>
      <c r="H66" s="36">
        <v>8.64</v>
      </c>
      <c r="I66" s="36">
        <v>6.43</v>
      </c>
      <c r="J66" s="36">
        <v>2.73</v>
      </c>
      <c r="K66" s="36">
        <v>3.23</v>
      </c>
      <c r="L66" s="37"/>
      <c r="M66" s="38"/>
      <c r="N66" s="55">
        <v>1.43</v>
      </c>
      <c r="O66" s="55"/>
      <c r="P66" s="39">
        <f t="shared" si="5"/>
        <v>128571.66000000002</v>
      </c>
      <c r="Q66" s="39">
        <f t="shared" si="6"/>
        <v>1542859.9200000002</v>
      </c>
      <c r="R66" s="14"/>
      <c r="S66" s="14"/>
      <c r="T66" s="14"/>
      <c r="U66" s="15"/>
      <c r="V66" s="14"/>
      <c r="W66" s="14"/>
      <c r="X66" s="14"/>
      <c r="Y66" s="14"/>
      <c r="Z66" s="56" t="s">
        <v>140</v>
      </c>
      <c r="AA66" s="43">
        <f t="shared" si="7"/>
        <v>6428.5830000000005</v>
      </c>
    </row>
    <row r="67" spans="1:28" s="16" customFormat="1" ht="15" x14ac:dyDescent="0.25">
      <c r="A67" s="29">
        <v>38</v>
      </c>
      <c r="B67" s="28" t="s">
        <v>139</v>
      </c>
      <c r="C67" s="54" t="s">
        <v>77</v>
      </c>
      <c r="D67" s="34">
        <v>4564.6000000000004</v>
      </c>
      <c r="E67" s="35">
        <v>40.200000000000003</v>
      </c>
      <c r="F67" s="36">
        <v>10.029999999999999</v>
      </c>
      <c r="G67" s="36">
        <v>6.23</v>
      </c>
      <c r="H67" s="36">
        <v>8.64</v>
      </c>
      <c r="I67" s="36">
        <v>6.43</v>
      </c>
      <c r="J67" s="36">
        <v>2.73</v>
      </c>
      <c r="K67" s="36">
        <v>3.23</v>
      </c>
      <c r="L67" s="37"/>
      <c r="M67" s="38"/>
      <c r="N67" s="55">
        <v>1.43</v>
      </c>
      <c r="O67" s="55"/>
      <c r="P67" s="39">
        <f t="shared" si="5"/>
        <v>183496.92000000004</v>
      </c>
      <c r="Q67" s="39">
        <f t="shared" si="6"/>
        <v>2201963.0400000005</v>
      </c>
      <c r="R67" s="14"/>
      <c r="S67" s="14"/>
      <c r="T67" s="14"/>
      <c r="U67" s="15"/>
      <c r="V67" s="14"/>
      <c r="W67" s="14"/>
      <c r="X67" s="14"/>
      <c r="Y67" s="14"/>
      <c r="Z67" s="56" t="s">
        <v>140</v>
      </c>
      <c r="AA67" s="43">
        <f t="shared" si="7"/>
        <v>9174.8460000000014</v>
      </c>
    </row>
    <row r="68" spans="1:28" s="16" customFormat="1" ht="15" x14ac:dyDescent="0.25">
      <c r="A68" s="29">
        <v>39</v>
      </c>
      <c r="B68" s="28" t="s">
        <v>139</v>
      </c>
      <c r="C68" s="54" t="s">
        <v>78</v>
      </c>
      <c r="D68" s="34">
        <v>3860.4</v>
      </c>
      <c r="E68" s="35">
        <v>40.200000000000003</v>
      </c>
      <c r="F68" s="36">
        <v>10.029999999999999</v>
      </c>
      <c r="G68" s="36">
        <v>6.23</v>
      </c>
      <c r="H68" s="36">
        <v>8.64</v>
      </c>
      <c r="I68" s="36">
        <v>6.43</v>
      </c>
      <c r="J68" s="36">
        <v>2.73</v>
      </c>
      <c r="K68" s="36">
        <v>3.23</v>
      </c>
      <c r="L68" s="37"/>
      <c r="M68" s="38"/>
      <c r="N68" s="55">
        <v>1.43</v>
      </c>
      <c r="O68" s="55"/>
      <c r="P68" s="39">
        <f t="shared" si="5"/>
        <v>155188.08000000002</v>
      </c>
      <c r="Q68" s="39">
        <f t="shared" si="6"/>
        <v>1862256.9600000002</v>
      </c>
      <c r="R68" s="14"/>
      <c r="S68" s="14"/>
      <c r="T68" s="14"/>
      <c r="U68" s="15"/>
      <c r="V68" s="14"/>
      <c r="W68" s="14"/>
      <c r="X68" s="14"/>
      <c r="Y68" s="14"/>
      <c r="Z68" s="56" t="s">
        <v>140</v>
      </c>
      <c r="AA68" s="43">
        <f t="shared" si="7"/>
        <v>7759.4040000000014</v>
      </c>
    </row>
    <row r="69" spans="1:28" s="16" customFormat="1" ht="15" x14ac:dyDescent="0.25">
      <c r="A69" s="29">
        <v>40</v>
      </c>
      <c r="B69" s="28" t="s">
        <v>139</v>
      </c>
      <c r="C69" s="54" t="s">
        <v>79</v>
      </c>
      <c r="D69" s="34">
        <v>3272.9</v>
      </c>
      <c r="E69" s="35">
        <v>40.200000000000003</v>
      </c>
      <c r="F69" s="36">
        <v>10.029999999999999</v>
      </c>
      <c r="G69" s="36">
        <v>6.23</v>
      </c>
      <c r="H69" s="36">
        <v>8.64</v>
      </c>
      <c r="I69" s="36">
        <v>6.43</v>
      </c>
      <c r="J69" s="36">
        <v>2.73</v>
      </c>
      <c r="K69" s="36">
        <v>3.23</v>
      </c>
      <c r="L69" s="37"/>
      <c r="M69" s="38"/>
      <c r="N69" s="55">
        <v>1.43</v>
      </c>
      <c r="O69" s="55"/>
      <c r="P69" s="39">
        <f t="shared" si="5"/>
        <v>131570.58000000002</v>
      </c>
      <c r="Q69" s="39">
        <f t="shared" si="6"/>
        <v>1578846.9600000002</v>
      </c>
      <c r="R69" s="14"/>
      <c r="S69" s="14"/>
      <c r="T69" s="14"/>
      <c r="U69" s="15"/>
      <c r="V69" s="14"/>
      <c r="W69" s="14"/>
      <c r="X69" s="14"/>
      <c r="Y69" s="14"/>
      <c r="Z69" s="56" t="s">
        <v>140</v>
      </c>
      <c r="AA69" s="43">
        <f t="shared" si="7"/>
        <v>6578.5290000000014</v>
      </c>
    </row>
    <row r="70" spans="1:28" s="16" customFormat="1" ht="15" x14ac:dyDescent="0.25">
      <c r="A70" s="29">
        <v>41</v>
      </c>
      <c r="B70" s="28" t="s">
        <v>139</v>
      </c>
      <c r="C70" s="54" t="s">
        <v>80</v>
      </c>
      <c r="D70" s="34">
        <v>3279.5</v>
      </c>
      <c r="E70" s="35">
        <v>40.200000000000003</v>
      </c>
      <c r="F70" s="36">
        <v>10.029999999999999</v>
      </c>
      <c r="G70" s="36">
        <v>6.23</v>
      </c>
      <c r="H70" s="36">
        <v>8.64</v>
      </c>
      <c r="I70" s="36">
        <v>6.43</v>
      </c>
      <c r="J70" s="36">
        <v>2.73</v>
      </c>
      <c r="K70" s="36">
        <v>3.23</v>
      </c>
      <c r="L70" s="37"/>
      <c r="M70" s="38"/>
      <c r="N70" s="55">
        <v>1.43</v>
      </c>
      <c r="O70" s="55"/>
      <c r="P70" s="39">
        <f t="shared" si="5"/>
        <v>131835.90000000002</v>
      </c>
      <c r="Q70" s="39">
        <f t="shared" si="6"/>
        <v>1582030.8000000003</v>
      </c>
      <c r="R70" s="14"/>
      <c r="S70" s="14"/>
      <c r="T70" s="14"/>
      <c r="U70" s="15"/>
      <c r="V70" s="14"/>
      <c r="W70" s="14"/>
      <c r="X70" s="14"/>
      <c r="Y70" s="14"/>
      <c r="Z70" s="56" t="s">
        <v>140</v>
      </c>
      <c r="AA70" s="43">
        <f t="shared" si="7"/>
        <v>6591.795000000001</v>
      </c>
    </row>
    <row r="71" spans="1:28" s="16" customFormat="1" ht="15" x14ac:dyDescent="0.25">
      <c r="A71" s="29">
        <v>42</v>
      </c>
      <c r="B71" s="28" t="s">
        <v>139</v>
      </c>
      <c r="C71" s="54" t="s">
        <v>81</v>
      </c>
      <c r="D71" s="34">
        <v>3263.9</v>
      </c>
      <c r="E71" s="35">
        <v>40.200000000000003</v>
      </c>
      <c r="F71" s="36">
        <v>10.029999999999999</v>
      </c>
      <c r="G71" s="36">
        <v>6.23</v>
      </c>
      <c r="H71" s="36">
        <v>8.64</v>
      </c>
      <c r="I71" s="36">
        <v>6.43</v>
      </c>
      <c r="J71" s="36">
        <v>2.73</v>
      </c>
      <c r="K71" s="36">
        <v>3.23</v>
      </c>
      <c r="L71" s="37"/>
      <c r="M71" s="38"/>
      <c r="N71" s="55">
        <v>1.43</v>
      </c>
      <c r="O71" s="55"/>
      <c r="P71" s="39">
        <f t="shared" si="5"/>
        <v>131208.78</v>
      </c>
      <c r="Q71" s="39">
        <f t="shared" si="6"/>
        <v>1574505.3599999999</v>
      </c>
      <c r="R71" s="14"/>
      <c r="S71" s="14"/>
      <c r="T71" s="14"/>
      <c r="U71" s="15"/>
      <c r="V71" s="14"/>
      <c r="W71" s="14"/>
      <c r="X71" s="14"/>
      <c r="Y71" s="14"/>
      <c r="Z71" s="56" t="s">
        <v>140</v>
      </c>
      <c r="AA71" s="43">
        <f t="shared" si="7"/>
        <v>6560.4390000000003</v>
      </c>
    </row>
    <row r="72" spans="1:28" s="16" customFormat="1" ht="15" x14ac:dyDescent="0.25">
      <c r="A72" s="29">
        <v>43</v>
      </c>
      <c r="B72" s="28" t="s">
        <v>139</v>
      </c>
      <c r="C72" s="54" t="s">
        <v>82</v>
      </c>
      <c r="D72" s="34">
        <v>4710.6000000000004</v>
      </c>
      <c r="E72" s="35">
        <v>40.200000000000003</v>
      </c>
      <c r="F72" s="36">
        <v>10.029999999999999</v>
      </c>
      <c r="G72" s="36">
        <v>6.23</v>
      </c>
      <c r="H72" s="36">
        <v>8.64</v>
      </c>
      <c r="I72" s="36">
        <v>6.43</v>
      </c>
      <c r="J72" s="36">
        <v>2.73</v>
      </c>
      <c r="K72" s="36">
        <v>3.23</v>
      </c>
      <c r="L72" s="37"/>
      <c r="M72" s="38"/>
      <c r="N72" s="55">
        <v>1.43</v>
      </c>
      <c r="O72" s="55"/>
      <c r="P72" s="39">
        <f t="shared" si="5"/>
        <v>189366.12000000002</v>
      </c>
      <c r="Q72" s="39">
        <f t="shared" si="6"/>
        <v>2272393.4400000004</v>
      </c>
      <c r="R72" s="14"/>
      <c r="S72" s="14"/>
      <c r="T72" s="14"/>
      <c r="U72" s="15"/>
      <c r="V72" s="14"/>
      <c r="W72" s="14"/>
      <c r="X72" s="14"/>
      <c r="Y72" s="14"/>
      <c r="Z72" s="56" t="s">
        <v>140</v>
      </c>
      <c r="AA72" s="43">
        <f>P72*5/100</f>
        <v>9468.3060000000005</v>
      </c>
    </row>
    <row r="73" spans="1:28" s="16" customFormat="1" ht="15" x14ac:dyDescent="0.25">
      <c r="A73" s="29"/>
      <c r="B73" s="28"/>
      <c r="C73" s="54"/>
      <c r="D73" s="34"/>
      <c r="E73" s="57" t="s">
        <v>172</v>
      </c>
      <c r="F73" s="58"/>
      <c r="G73" s="58"/>
      <c r="H73" s="58"/>
      <c r="I73" s="58"/>
      <c r="J73" s="58"/>
      <c r="K73" s="58"/>
      <c r="L73" s="59"/>
      <c r="M73" s="57"/>
      <c r="N73" s="60"/>
      <c r="O73" s="60"/>
      <c r="P73" s="61"/>
      <c r="Q73" s="62"/>
      <c r="R73" s="63"/>
      <c r="S73" s="63"/>
      <c r="T73" s="63"/>
      <c r="U73" s="64"/>
      <c r="V73" s="63"/>
      <c r="W73" s="63"/>
      <c r="X73" s="63"/>
      <c r="Y73" s="63"/>
      <c r="Z73" s="7"/>
      <c r="AA73" s="49">
        <f>SUM(AA55:AA72)</f>
        <v>135680.427</v>
      </c>
      <c r="AB73" s="65"/>
    </row>
    <row r="74" spans="1:28" s="16" customFormat="1" ht="15" x14ac:dyDescent="0.25">
      <c r="A74" s="29"/>
      <c r="B74" s="66" t="s">
        <v>143</v>
      </c>
      <c r="C74" s="67"/>
      <c r="D74" s="50"/>
      <c r="E74" s="116"/>
      <c r="F74" s="117"/>
      <c r="G74" s="117"/>
      <c r="H74" s="117"/>
      <c r="I74" s="117"/>
      <c r="J74" s="117"/>
      <c r="K74" s="117"/>
      <c r="L74" s="118"/>
      <c r="M74" s="116"/>
      <c r="N74" s="119"/>
      <c r="O74" s="119"/>
      <c r="P74" s="62"/>
      <c r="Q74" s="62"/>
      <c r="R74" s="63"/>
      <c r="S74" s="63"/>
      <c r="T74" s="63"/>
      <c r="U74" s="64"/>
      <c r="V74" s="63"/>
      <c r="W74" s="63"/>
      <c r="X74" s="63"/>
      <c r="Y74" s="63"/>
      <c r="Z74" s="7"/>
      <c r="AA74" s="65"/>
      <c r="AB74" s="65"/>
    </row>
    <row r="75" spans="1:28" s="16" customFormat="1" ht="15" x14ac:dyDescent="0.25">
      <c r="A75" s="29">
        <v>44</v>
      </c>
      <c r="B75" s="92" t="s">
        <v>139</v>
      </c>
      <c r="C75" s="54" t="s">
        <v>68</v>
      </c>
      <c r="D75" s="34">
        <v>3596.5</v>
      </c>
      <c r="E75" s="38">
        <v>42.1</v>
      </c>
      <c r="F75" s="36">
        <v>10.029999999999999</v>
      </c>
      <c r="G75" s="36">
        <v>6.23</v>
      </c>
      <c r="H75" s="36">
        <v>8.64</v>
      </c>
      <c r="I75" s="36">
        <v>6.43</v>
      </c>
      <c r="J75" s="36">
        <v>2.73</v>
      </c>
      <c r="K75" s="36">
        <v>3.23</v>
      </c>
      <c r="L75" s="37"/>
      <c r="M75" s="38"/>
      <c r="N75" s="55">
        <v>1.43</v>
      </c>
      <c r="O75" s="55">
        <v>0.91</v>
      </c>
      <c r="P75" s="39">
        <f>D75*E75</f>
        <v>151412.65</v>
      </c>
      <c r="Q75" s="39">
        <v>1710351.5399999996</v>
      </c>
      <c r="R75" s="29"/>
      <c r="S75" s="29"/>
      <c r="T75" s="29"/>
      <c r="U75" s="101"/>
      <c r="V75" s="29"/>
      <c r="W75" s="29"/>
      <c r="X75" s="29"/>
      <c r="Y75" s="29"/>
      <c r="Z75" s="128" t="s">
        <v>140</v>
      </c>
      <c r="AA75" s="43">
        <f>P75*5/100</f>
        <v>7570.6324999999997</v>
      </c>
      <c r="AB75" s="65"/>
    </row>
    <row r="76" spans="1:28" s="16" customFormat="1" ht="15" x14ac:dyDescent="0.25">
      <c r="A76" s="29"/>
      <c r="B76" s="92"/>
      <c r="C76" s="54"/>
      <c r="D76" s="34"/>
      <c r="E76" s="57" t="s">
        <v>173</v>
      </c>
      <c r="F76" s="58"/>
      <c r="G76" s="58"/>
      <c r="H76" s="58"/>
      <c r="I76" s="58"/>
      <c r="J76" s="58"/>
      <c r="K76" s="58"/>
      <c r="L76" s="59"/>
      <c r="M76" s="57"/>
      <c r="N76" s="60"/>
      <c r="O76" s="60"/>
      <c r="P76" s="61"/>
      <c r="Q76" s="62"/>
      <c r="R76" s="63"/>
      <c r="S76" s="63"/>
      <c r="T76" s="63"/>
      <c r="U76" s="64"/>
      <c r="V76" s="63"/>
      <c r="W76" s="63"/>
      <c r="X76" s="63"/>
      <c r="Y76" s="63"/>
      <c r="Z76" s="7"/>
      <c r="AA76" s="49">
        <v>7126.46</v>
      </c>
      <c r="AB76" s="65"/>
    </row>
    <row r="77" spans="1:28" s="16" customFormat="1" ht="15" x14ac:dyDescent="0.25">
      <c r="A77" s="29"/>
      <c r="B77" s="66" t="s">
        <v>144</v>
      </c>
      <c r="C77" s="54"/>
      <c r="D77" s="43"/>
      <c r="E77" s="38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39"/>
      <c r="Q77" s="29">
        <f t="shared" si="6"/>
        <v>0</v>
      </c>
      <c r="R77" s="29"/>
      <c r="S77" s="29"/>
      <c r="T77" s="29"/>
      <c r="U77" s="101"/>
      <c r="V77" s="29"/>
      <c r="W77" s="29"/>
      <c r="X77" s="29"/>
      <c r="Y77" s="29"/>
      <c r="Z77" s="29"/>
      <c r="AA77" s="32"/>
    </row>
    <row r="78" spans="1:28" s="16" customFormat="1" ht="15" x14ac:dyDescent="0.25">
      <c r="A78" s="68">
        <v>45</v>
      </c>
      <c r="B78" s="69" t="s">
        <v>139</v>
      </c>
      <c r="C78" s="120" t="s">
        <v>97</v>
      </c>
      <c r="D78" s="121">
        <v>829.5</v>
      </c>
      <c r="E78" s="122">
        <v>39.590000000000003</v>
      </c>
      <c r="F78" s="123">
        <v>10.029999999999999</v>
      </c>
      <c r="G78" s="123">
        <v>6.23</v>
      </c>
      <c r="H78" s="123">
        <v>8.64</v>
      </c>
      <c r="I78" s="123">
        <v>6.43</v>
      </c>
      <c r="J78" s="123">
        <v>2.73</v>
      </c>
      <c r="K78" s="123">
        <v>3.23</v>
      </c>
      <c r="L78" s="123"/>
      <c r="M78" s="124"/>
      <c r="N78" s="124"/>
      <c r="O78" s="124"/>
      <c r="P78" s="125">
        <f>D78*E78</f>
        <v>32839.905000000006</v>
      </c>
      <c r="Q78" s="125">
        <f t="shared" ref="Q78:Q80" si="8">P78*12</f>
        <v>394078.8600000001</v>
      </c>
      <c r="R78" s="124">
        <v>10.48</v>
      </c>
      <c r="S78" s="124">
        <v>1.43</v>
      </c>
      <c r="T78" s="124">
        <v>0.91</v>
      </c>
      <c r="U78" s="125">
        <f>I78*J78</f>
        <v>17.553899999999999</v>
      </c>
      <c r="V78" s="125">
        <f t="shared" ref="V78" si="9">U78*12</f>
        <v>210.64679999999998</v>
      </c>
      <c r="W78" s="70"/>
      <c r="X78" s="70"/>
      <c r="Y78" s="70"/>
      <c r="Z78" s="126" t="s">
        <v>141</v>
      </c>
      <c r="AA78" s="127">
        <f>P78*5/100</f>
        <v>1641.9952500000002</v>
      </c>
    </row>
    <row r="79" spans="1:28" s="16" customFormat="1" ht="15" x14ac:dyDescent="0.25">
      <c r="A79" s="68"/>
      <c r="B79" s="71"/>
      <c r="C79" s="72"/>
      <c r="D79" s="50"/>
      <c r="E79" s="57" t="s">
        <v>174</v>
      </c>
      <c r="F79" s="58"/>
      <c r="G79" s="58"/>
      <c r="H79" s="58"/>
      <c r="I79" s="58"/>
      <c r="J79" s="58"/>
      <c r="K79" s="58"/>
      <c r="L79" s="59"/>
      <c r="M79" s="57"/>
      <c r="N79" s="60"/>
      <c r="O79" s="60"/>
      <c r="P79" s="61"/>
      <c r="Q79" s="44"/>
      <c r="R79" s="51"/>
      <c r="S79" s="51"/>
      <c r="T79" s="51"/>
      <c r="U79" s="44"/>
      <c r="V79" s="44"/>
      <c r="W79" s="70"/>
      <c r="X79" s="70"/>
      <c r="Y79" s="70"/>
      <c r="Z79" s="73"/>
      <c r="AA79" s="49">
        <f>SUM(AA78:AA78)</f>
        <v>1641.9952500000002</v>
      </c>
    </row>
    <row r="80" spans="1:28" s="16" customFormat="1" ht="15" x14ac:dyDescent="0.25">
      <c r="A80" s="68"/>
      <c r="B80" s="74" t="s">
        <v>145</v>
      </c>
      <c r="C80" s="33"/>
      <c r="D80" s="75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>
        <f t="shared" si="8"/>
        <v>0</v>
      </c>
      <c r="R80" s="70"/>
      <c r="S80" s="70"/>
      <c r="T80" s="70"/>
      <c r="U80" s="76"/>
      <c r="V80" s="70"/>
      <c r="W80" s="70"/>
      <c r="X80" s="70"/>
      <c r="Y80" s="70"/>
      <c r="Z80" s="70"/>
      <c r="AA80" s="32"/>
    </row>
    <row r="81" spans="1:27" s="16" customFormat="1" ht="15" x14ac:dyDescent="0.25">
      <c r="A81" s="68">
        <v>46</v>
      </c>
      <c r="B81" s="33" t="s">
        <v>139</v>
      </c>
      <c r="C81" s="33" t="s">
        <v>100</v>
      </c>
      <c r="D81" s="34">
        <v>1255.6500000000001</v>
      </c>
      <c r="E81" s="35">
        <v>40.200000000000003</v>
      </c>
      <c r="F81" s="37">
        <v>10.029999999999999</v>
      </c>
      <c r="G81" s="37">
        <v>6.23</v>
      </c>
      <c r="H81" s="37">
        <v>8.64</v>
      </c>
      <c r="I81" s="37">
        <v>6.43</v>
      </c>
      <c r="J81" s="37">
        <v>2.73</v>
      </c>
      <c r="K81" s="37">
        <v>3.23</v>
      </c>
      <c r="L81" s="37"/>
      <c r="M81" s="38"/>
      <c r="N81" s="38">
        <v>1.43</v>
      </c>
      <c r="O81" s="38"/>
      <c r="P81" s="39">
        <f>D81*E81</f>
        <v>50477.130000000005</v>
      </c>
      <c r="Q81" s="39">
        <f t="shared" ref="Q81" si="10">P81*12</f>
        <v>605725.56000000006</v>
      </c>
      <c r="R81" s="70"/>
      <c r="S81" s="70"/>
      <c r="T81" s="70"/>
      <c r="U81" s="76"/>
      <c r="V81" s="70"/>
      <c r="W81" s="70"/>
      <c r="X81" s="70"/>
      <c r="Y81" s="70"/>
      <c r="Z81" s="77" t="s">
        <v>141</v>
      </c>
      <c r="AA81" s="43">
        <f t="shared" ref="AA81:AA86" si="11">P81*5/100</f>
        <v>2523.8565000000003</v>
      </c>
    </row>
    <row r="82" spans="1:27" s="16" customFormat="1" ht="15" x14ac:dyDescent="0.25">
      <c r="A82" s="68"/>
      <c r="B82" s="33"/>
      <c r="C82" s="33"/>
      <c r="D82" s="50"/>
      <c r="E82" s="57" t="s">
        <v>175</v>
      </c>
      <c r="F82" s="58"/>
      <c r="G82" s="58"/>
      <c r="H82" s="58"/>
      <c r="I82" s="58"/>
      <c r="J82" s="58"/>
      <c r="K82" s="58"/>
      <c r="L82" s="59"/>
      <c r="M82" s="57"/>
      <c r="N82" s="60"/>
      <c r="O82" s="60"/>
      <c r="P82" s="61"/>
      <c r="Q82" s="44"/>
      <c r="R82" s="70"/>
      <c r="S82" s="70"/>
      <c r="T82" s="70"/>
      <c r="U82" s="76"/>
      <c r="V82" s="70"/>
      <c r="W82" s="70"/>
      <c r="X82" s="70"/>
      <c r="Y82" s="70"/>
      <c r="Z82" s="78"/>
      <c r="AA82" s="49">
        <f>AA81</f>
        <v>2523.8565000000003</v>
      </c>
    </row>
    <row r="83" spans="1:27" s="16" customFormat="1" ht="15" x14ac:dyDescent="0.25">
      <c r="A83" s="29"/>
      <c r="B83" s="106" t="s">
        <v>147</v>
      </c>
      <c r="C83" s="54"/>
      <c r="D83" s="79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5"/>
      <c r="V83" s="14"/>
      <c r="W83" s="14"/>
      <c r="X83" s="14"/>
      <c r="Y83" s="14"/>
      <c r="Z83" s="80"/>
      <c r="AA83" s="32"/>
    </row>
    <row r="84" spans="1:27" s="16" customFormat="1" ht="15" x14ac:dyDescent="0.25">
      <c r="A84" s="29">
        <v>47</v>
      </c>
      <c r="B84" s="28" t="s">
        <v>139</v>
      </c>
      <c r="C84" s="28" t="s">
        <v>83</v>
      </c>
      <c r="D84" s="34">
        <v>3445</v>
      </c>
      <c r="E84" s="35">
        <v>51.6</v>
      </c>
      <c r="F84" s="36">
        <v>10.029999999999999</v>
      </c>
      <c r="G84" s="36">
        <v>6.23</v>
      </c>
      <c r="H84" s="36">
        <v>8.64</v>
      </c>
      <c r="I84" s="36">
        <v>6.43</v>
      </c>
      <c r="J84" s="36">
        <v>2.73</v>
      </c>
      <c r="K84" s="36">
        <v>3.23</v>
      </c>
      <c r="L84" s="37"/>
      <c r="M84" s="38">
        <v>10.48</v>
      </c>
      <c r="N84" s="38"/>
      <c r="O84" s="38">
        <v>0.91</v>
      </c>
      <c r="P84" s="39">
        <f>D84*E84</f>
        <v>177762</v>
      </c>
      <c r="Q84" s="39">
        <f t="shared" ref="Q84:Q86" si="12">P84*12</f>
        <v>2133144</v>
      </c>
      <c r="R84" s="81">
        <v>10.48</v>
      </c>
      <c r="S84" s="38">
        <v>1.43</v>
      </c>
      <c r="T84" s="38">
        <v>0.91</v>
      </c>
      <c r="U84" s="39">
        <f>I84*J84</f>
        <v>17.553899999999999</v>
      </c>
      <c r="V84" s="39">
        <f t="shared" ref="V84:V86" si="13">U84*12</f>
        <v>210.64679999999998</v>
      </c>
      <c r="W84" s="14"/>
      <c r="X84" s="14"/>
      <c r="Y84" s="14"/>
      <c r="Z84" s="82" t="s">
        <v>140</v>
      </c>
      <c r="AA84" s="43">
        <f>P84*5/100</f>
        <v>8888.1</v>
      </c>
    </row>
    <row r="85" spans="1:27" s="16" customFormat="1" ht="15" x14ac:dyDescent="0.25">
      <c r="A85" s="29">
        <v>48</v>
      </c>
      <c r="B85" s="28" t="s">
        <v>139</v>
      </c>
      <c r="C85" s="28" t="s">
        <v>245</v>
      </c>
      <c r="D85" s="34">
        <v>3399.6</v>
      </c>
      <c r="E85" s="35">
        <v>51.6</v>
      </c>
      <c r="F85" s="36"/>
      <c r="G85" s="36"/>
      <c r="H85" s="36"/>
      <c r="I85" s="36"/>
      <c r="J85" s="36"/>
      <c r="K85" s="36"/>
      <c r="L85" s="37"/>
      <c r="M85" s="38"/>
      <c r="N85" s="38"/>
      <c r="O85" s="38"/>
      <c r="P85" s="39">
        <f>D85*E85</f>
        <v>175419.36</v>
      </c>
      <c r="Q85" s="39"/>
      <c r="R85" s="81"/>
      <c r="S85" s="38"/>
      <c r="T85" s="38"/>
      <c r="U85" s="39"/>
      <c r="V85" s="39"/>
      <c r="W85" s="14"/>
      <c r="X85" s="14"/>
      <c r="Y85" s="14"/>
      <c r="Z85" s="82"/>
      <c r="AA85" s="43">
        <f>P85*5/100</f>
        <v>8770.9679999999989</v>
      </c>
    </row>
    <row r="86" spans="1:27" s="16" customFormat="1" ht="15" x14ac:dyDescent="0.25">
      <c r="A86" s="29">
        <v>49</v>
      </c>
      <c r="B86" s="28" t="s">
        <v>139</v>
      </c>
      <c r="C86" s="83" t="s">
        <v>129</v>
      </c>
      <c r="D86" s="84">
        <v>5543.2</v>
      </c>
      <c r="E86" s="35">
        <v>51.6</v>
      </c>
      <c r="F86" s="36">
        <v>10.029999999999999</v>
      </c>
      <c r="G86" s="36">
        <v>6.23</v>
      </c>
      <c r="H86" s="36">
        <v>8.64</v>
      </c>
      <c r="I86" s="36">
        <v>6.43</v>
      </c>
      <c r="J86" s="36">
        <v>2.73</v>
      </c>
      <c r="K86" s="36">
        <v>3.23</v>
      </c>
      <c r="L86" s="37"/>
      <c r="M86" s="38">
        <v>10.48</v>
      </c>
      <c r="N86" s="38"/>
      <c r="O86" s="38">
        <v>0.91</v>
      </c>
      <c r="P86" s="39">
        <f>D86*E86</f>
        <v>286029.12</v>
      </c>
      <c r="Q86" s="39">
        <f t="shared" si="12"/>
        <v>3432349.44</v>
      </c>
      <c r="R86" s="81">
        <v>10.48</v>
      </c>
      <c r="S86" s="38">
        <v>1.43</v>
      </c>
      <c r="T86" s="38">
        <v>0.91</v>
      </c>
      <c r="U86" s="39">
        <f>I86*J86</f>
        <v>17.553899999999999</v>
      </c>
      <c r="V86" s="39">
        <f t="shared" si="13"/>
        <v>210.64679999999998</v>
      </c>
      <c r="W86" s="14"/>
      <c r="X86" s="14"/>
      <c r="Y86" s="14"/>
      <c r="Z86" s="82" t="s">
        <v>140</v>
      </c>
      <c r="AA86" s="43">
        <f t="shared" si="11"/>
        <v>14301.456</v>
      </c>
    </row>
    <row r="87" spans="1:27" s="16" customFormat="1" ht="15" x14ac:dyDescent="0.25">
      <c r="A87" s="29"/>
      <c r="B87" s="106" t="s">
        <v>148</v>
      </c>
      <c r="C87" s="28"/>
      <c r="D87" s="85"/>
      <c r="E87" s="57" t="s">
        <v>176</v>
      </c>
      <c r="F87" s="58"/>
      <c r="G87" s="58"/>
      <c r="H87" s="58"/>
      <c r="I87" s="58"/>
      <c r="J87" s="58"/>
      <c r="K87" s="58"/>
      <c r="L87" s="59"/>
      <c r="M87" s="57"/>
      <c r="N87" s="60"/>
      <c r="O87" s="60"/>
      <c r="P87" s="61"/>
      <c r="Q87" s="14"/>
      <c r="R87" s="14"/>
      <c r="S87" s="14"/>
      <c r="T87" s="14"/>
      <c r="U87" s="15"/>
      <c r="V87" s="14"/>
      <c r="W87" s="14"/>
      <c r="X87" s="14"/>
      <c r="Y87" s="14"/>
      <c r="Z87" s="80"/>
      <c r="AA87" s="49">
        <f>SUM(AA84:AA86)</f>
        <v>31960.523999999998</v>
      </c>
    </row>
    <row r="88" spans="1:27" s="16" customFormat="1" ht="15" x14ac:dyDescent="0.25">
      <c r="A88" s="29">
        <v>50</v>
      </c>
      <c r="B88" s="28" t="s">
        <v>139</v>
      </c>
      <c r="C88" s="28" t="s">
        <v>84</v>
      </c>
      <c r="D88" s="38">
        <v>2666.5</v>
      </c>
      <c r="E88" s="35">
        <v>40.200000000000003</v>
      </c>
      <c r="F88" s="36">
        <v>10.029999999999999</v>
      </c>
      <c r="G88" s="36">
        <v>6.23</v>
      </c>
      <c r="H88" s="36">
        <v>8.64</v>
      </c>
      <c r="I88" s="36">
        <v>6.43</v>
      </c>
      <c r="J88" s="36">
        <v>2.73</v>
      </c>
      <c r="K88" s="36">
        <v>3.23</v>
      </c>
      <c r="L88" s="37"/>
      <c r="M88" s="38"/>
      <c r="N88" s="38">
        <v>1.43</v>
      </c>
      <c r="O88" s="38"/>
      <c r="P88" s="39">
        <f>D88*E88</f>
        <v>107193.3</v>
      </c>
      <c r="Q88" s="39">
        <f t="shared" ref="Q88:Q92" si="14">P88*12</f>
        <v>1286319.6000000001</v>
      </c>
      <c r="R88" s="14"/>
      <c r="S88" s="14"/>
      <c r="T88" s="14"/>
      <c r="U88" s="15"/>
      <c r="V88" s="14"/>
      <c r="W88" s="14"/>
      <c r="X88" s="14"/>
      <c r="Y88" s="14"/>
      <c r="Z88" s="82" t="s">
        <v>11</v>
      </c>
      <c r="AA88" s="43">
        <f t="shared" ref="AA88:AA91" si="15">P88*5/100</f>
        <v>5359.665</v>
      </c>
    </row>
    <row r="89" spans="1:27" s="16" customFormat="1" ht="15" x14ac:dyDescent="0.25">
      <c r="A89" s="29">
        <v>51</v>
      </c>
      <c r="B89" s="28" t="s">
        <v>139</v>
      </c>
      <c r="C89" s="28" t="s">
        <v>85</v>
      </c>
      <c r="D89" s="38">
        <v>2515.9</v>
      </c>
      <c r="E89" s="35">
        <v>40.200000000000003</v>
      </c>
      <c r="F89" s="36">
        <v>10.029999999999999</v>
      </c>
      <c r="G89" s="36">
        <v>6.23</v>
      </c>
      <c r="H89" s="36">
        <v>8.64</v>
      </c>
      <c r="I89" s="36">
        <v>6.43</v>
      </c>
      <c r="J89" s="36">
        <v>2.73</v>
      </c>
      <c r="K89" s="36">
        <v>3.23</v>
      </c>
      <c r="L89" s="37"/>
      <c r="M89" s="38"/>
      <c r="N89" s="38">
        <v>1.43</v>
      </c>
      <c r="O89" s="38"/>
      <c r="P89" s="39">
        <f t="shared" ref="P89:P92" si="16">D89*E89</f>
        <v>101139.18000000001</v>
      </c>
      <c r="Q89" s="39">
        <f t="shared" si="14"/>
        <v>1213670.1600000001</v>
      </c>
      <c r="R89" s="14"/>
      <c r="S89" s="14"/>
      <c r="T89" s="14"/>
      <c r="U89" s="15"/>
      <c r="V89" s="14"/>
      <c r="W89" s="14"/>
      <c r="X89" s="14"/>
      <c r="Y89" s="14"/>
      <c r="Z89" s="82" t="s">
        <v>11</v>
      </c>
      <c r="AA89" s="43">
        <f t="shared" si="15"/>
        <v>5056.9589999999998</v>
      </c>
    </row>
    <row r="90" spans="1:27" s="16" customFormat="1" ht="15" x14ac:dyDescent="0.25">
      <c r="A90" s="29">
        <v>52</v>
      </c>
      <c r="B90" s="28" t="s">
        <v>139</v>
      </c>
      <c r="C90" s="28" t="s">
        <v>86</v>
      </c>
      <c r="D90" s="38">
        <v>2890.5</v>
      </c>
      <c r="E90" s="35">
        <v>40.200000000000003</v>
      </c>
      <c r="F90" s="36">
        <v>10.029999999999999</v>
      </c>
      <c r="G90" s="36">
        <v>6.23</v>
      </c>
      <c r="H90" s="36">
        <v>8.64</v>
      </c>
      <c r="I90" s="36">
        <v>6.43</v>
      </c>
      <c r="J90" s="36">
        <v>2.73</v>
      </c>
      <c r="K90" s="36">
        <v>3.23</v>
      </c>
      <c r="L90" s="37"/>
      <c r="M90" s="38"/>
      <c r="N90" s="38">
        <v>1.43</v>
      </c>
      <c r="O90" s="38"/>
      <c r="P90" s="39">
        <f t="shared" si="16"/>
        <v>116198.1</v>
      </c>
      <c r="Q90" s="39">
        <f t="shared" si="14"/>
        <v>1394377.2000000002</v>
      </c>
      <c r="R90" s="14"/>
      <c r="S90" s="14"/>
      <c r="T90" s="14"/>
      <c r="U90" s="15"/>
      <c r="V90" s="14"/>
      <c r="W90" s="14"/>
      <c r="X90" s="14"/>
      <c r="Y90" s="14"/>
      <c r="Z90" s="82" t="s">
        <v>11</v>
      </c>
      <c r="AA90" s="43">
        <f t="shared" si="15"/>
        <v>5809.9049999999997</v>
      </c>
    </row>
    <row r="91" spans="1:27" s="16" customFormat="1" ht="15" x14ac:dyDescent="0.25">
      <c r="A91" s="29">
        <v>53</v>
      </c>
      <c r="B91" s="28" t="s">
        <v>139</v>
      </c>
      <c r="C91" s="28" t="s">
        <v>88</v>
      </c>
      <c r="D91" s="38">
        <v>4323.08</v>
      </c>
      <c r="E91" s="35">
        <v>40.200000000000003</v>
      </c>
      <c r="F91" s="36">
        <v>10.029999999999999</v>
      </c>
      <c r="G91" s="36">
        <v>6.23</v>
      </c>
      <c r="H91" s="36">
        <v>8.64</v>
      </c>
      <c r="I91" s="36">
        <v>6.43</v>
      </c>
      <c r="J91" s="36">
        <v>2.73</v>
      </c>
      <c r="K91" s="36">
        <v>3.23</v>
      </c>
      <c r="L91" s="37"/>
      <c r="M91" s="38"/>
      <c r="N91" s="38"/>
      <c r="O91" s="38"/>
      <c r="P91" s="39">
        <f t="shared" si="16"/>
        <v>173787.81600000002</v>
      </c>
      <c r="Q91" s="39">
        <f t="shared" si="14"/>
        <v>2085453.7920000004</v>
      </c>
      <c r="R91" s="14"/>
      <c r="S91" s="14"/>
      <c r="T91" s="14"/>
      <c r="U91" s="15"/>
      <c r="V91" s="14"/>
      <c r="W91" s="14"/>
      <c r="X91" s="14"/>
      <c r="Y91" s="14"/>
      <c r="Z91" s="82" t="s">
        <v>11</v>
      </c>
      <c r="AA91" s="43">
        <f t="shared" si="15"/>
        <v>8689.390800000001</v>
      </c>
    </row>
    <row r="92" spans="1:27" s="16" customFormat="1" ht="15" x14ac:dyDescent="0.25">
      <c r="A92" s="29">
        <v>54</v>
      </c>
      <c r="B92" s="28" t="s">
        <v>139</v>
      </c>
      <c r="C92" s="28" t="s">
        <v>89</v>
      </c>
      <c r="D92" s="38">
        <v>2779.2</v>
      </c>
      <c r="E92" s="35">
        <v>40.200000000000003</v>
      </c>
      <c r="F92" s="36">
        <v>10.029999999999999</v>
      </c>
      <c r="G92" s="36">
        <v>6.23</v>
      </c>
      <c r="H92" s="36">
        <v>8.64</v>
      </c>
      <c r="I92" s="36">
        <v>6.43</v>
      </c>
      <c r="J92" s="36">
        <v>2.73</v>
      </c>
      <c r="K92" s="36">
        <v>3.23</v>
      </c>
      <c r="L92" s="37"/>
      <c r="M92" s="38"/>
      <c r="N92" s="38">
        <v>1.43</v>
      </c>
      <c r="O92" s="38"/>
      <c r="P92" s="39">
        <f t="shared" si="16"/>
        <v>111723.84</v>
      </c>
      <c r="Q92" s="39">
        <f t="shared" si="14"/>
        <v>1340686.08</v>
      </c>
      <c r="R92" s="14"/>
      <c r="S92" s="14"/>
      <c r="T92" s="14"/>
      <c r="U92" s="15"/>
      <c r="V92" s="14"/>
      <c r="W92" s="14"/>
      <c r="X92" s="14"/>
      <c r="Y92" s="14"/>
      <c r="Z92" s="82" t="s">
        <v>11</v>
      </c>
      <c r="AA92" s="43">
        <f>P92*5/100</f>
        <v>5586.1919999999991</v>
      </c>
    </row>
    <row r="93" spans="1:27" s="16" customFormat="1" ht="15" x14ac:dyDescent="0.25">
      <c r="A93" s="29"/>
      <c r="B93" s="28"/>
      <c r="C93" s="28"/>
      <c r="D93" s="38"/>
      <c r="E93" s="57" t="s">
        <v>177</v>
      </c>
      <c r="F93" s="58"/>
      <c r="G93" s="58"/>
      <c r="H93" s="58"/>
      <c r="I93" s="58"/>
      <c r="J93" s="58"/>
      <c r="K93" s="58"/>
      <c r="L93" s="59"/>
      <c r="M93" s="57"/>
      <c r="N93" s="60"/>
      <c r="O93" s="60"/>
      <c r="P93" s="61"/>
      <c r="Q93" s="44"/>
      <c r="R93" s="14"/>
      <c r="S93" s="14"/>
      <c r="T93" s="14"/>
      <c r="U93" s="15"/>
      <c r="V93" s="14"/>
      <c r="W93" s="14"/>
      <c r="X93" s="14"/>
      <c r="Y93" s="14"/>
      <c r="Z93" s="86"/>
      <c r="AA93" s="49">
        <f>SUM(AA88:AA92)</f>
        <v>30502.111799999999</v>
      </c>
    </row>
    <row r="94" spans="1:27" s="16" customFormat="1" ht="15" x14ac:dyDescent="0.25">
      <c r="A94" s="29"/>
      <c r="B94" s="66" t="s">
        <v>149</v>
      </c>
      <c r="C94" s="92"/>
      <c r="D94" s="51"/>
      <c r="E94" s="116"/>
      <c r="F94" s="117"/>
      <c r="G94" s="117"/>
      <c r="H94" s="117"/>
      <c r="I94" s="117"/>
      <c r="J94" s="117"/>
      <c r="K94" s="117"/>
      <c r="L94" s="118"/>
      <c r="M94" s="116"/>
      <c r="N94" s="119"/>
      <c r="O94" s="119"/>
      <c r="P94" s="62"/>
      <c r="Q94" s="44"/>
      <c r="R94" s="14"/>
      <c r="S94" s="14"/>
      <c r="T94" s="14"/>
      <c r="U94" s="15"/>
      <c r="V94" s="14"/>
      <c r="W94" s="14"/>
      <c r="X94" s="14"/>
      <c r="Y94" s="14"/>
      <c r="Z94" s="86"/>
      <c r="AA94" s="129"/>
    </row>
    <row r="95" spans="1:27" s="16" customFormat="1" ht="15" x14ac:dyDescent="0.25">
      <c r="A95" s="29">
        <v>55</v>
      </c>
      <c r="B95" s="28" t="s">
        <v>139</v>
      </c>
      <c r="C95" s="28" t="s">
        <v>87</v>
      </c>
      <c r="D95" s="38">
        <v>928.6</v>
      </c>
      <c r="E95" s="38">
        <v>41.19</v>
      </c>
      <c r="F95" s="36">
        <v>10.029999999999999</v>
      </c>
      <c r="G95" s="36">
        <v>6.23</v>
      </c>
      <c r="H95" s="36">
        <v>8.64</v>
      </c>
      <c r="I95" s="36">
        <v>6.43</v>
      </c>
      <c r="J95" s="36">
        <v>2.73</v>
      </c>
      <c r="K95" s="36">
        <v>3.23</v>
      </c>
      <c r="L95" s="37"/>
      <c r="M95" s="38"/>
      <c r="N95" s="55">
        <v>1.43</v>
      </c>
      <c r="O95" s="55"/>
      <c r="P95" s="39">
        <f>D95*E95</f>
        <v>38249.034</v>
      </c>
      <c r="Q95" s="39">
        <v>431464.70399999991</v>
      </c>
      <c r="R95" s="29"/>
      <c r="S95" s="29"/>
      <c r="T95" s="29"/>
      <c r="U95" s="101"/>
      <c r="V95" s="29"/>
      <c r="W95" s="29"/>
      <c r="X95" s="29"/>
      <c r="Y95" s="29"/>
      <c r="Z95" s="133" t="s">
        <v>11</v>
      </c>
      <c r="AA95" s="43">
        <f>P95*5/100</f>
        <v>1912.4516999999998</v>
      </c>
    </row>
    <row r="96" spans="1:27" s="16" customFormat="1" ht="15" x14ac:dyDescent="0.25">
      <c r="A96" s="29"/>
      <c r="B96" s="28"/>
      <c r="C96" s="28"/>
      <c r="D96" s="38"/>
      <c r="E96" s="57" t="s">
        <v>178</v>
      </c>
      <c r="F96" s="58"/>
      <c r="G96" s="58"/>
      <c r="H96" s="58"/>
      <c r="I96" s="58"/>
      <c r="J96" s="58"/>
      <c r="K96" s="58"/>
      <c r="L96" s="59"/>
      <c r="M96" s="57"/>
      <c r="N96" s="60"/>
      <c r="O96" s="60"/>
      <c r="P96" s="61"/>
      <c r="Q96" s="39"/>
      <c r="R96" s="29"/>
      <c r="S96" s="29"/>
      <c r="T96" s="29"/>
      <c r="U96" s="101"/>
      <c r="V96" s="29"/>
      <c r="W96" s="29"/>
      <c r="X96" s="29"/>
      <c r="Y96" s="29"/>
      <c r="Z96" s="133"/>
      <c r="AA96" s="49">
        <v>1797.77</v>
      </c>
    </row>
    <row r="97" spans="1:27" s="16" customFormat="1" ht="15" x14ac:dyDescent="0.25">
      <c r="A97" s="29"/>
      <c r="B97" s="130" t="s">
        <v>150</v>
      </c>
      <c r="C97" s="26"/>
      <c r="D97" s="131"/>
      <c r="E97" s="85"/>
      <c r="F97" s="14"/>
      <c r="G97" s="14"/>
      <c r="H97" s="14"/>
      <c r="I97" s="14"/>
      <c r="J97" s="14"/>
      <c r="K97" s="14"/>
      <c r="L97" s="70"/>
      <c r="M97" s="70"/>
      <c r="N97" s="14"/>
      <c r="O97" s="14"/>
      <c r="P97" s="14"/>
      <c r="Q97" s="14"/>
      <c r="R97" s="14"/>
      <c r="S97" s="14"/>
      <c r="T97" s="14"/>
      <c r="U97" s="15"/>
      <c r="V97" s="14"/>
      <c r="W97" s="14"/>
      <c r="X97" s="14"/>
      <c r="Y97" s="14"/>
      <c r="Z97" s="80"/>
      <c r="AA97" s="132"/>
    </row>
    <row r="98" spans="1:27" s="16" customFormat="1" ht="15" x14ac:dyDescent="0.25">
      <c r="A98" s="29">
        <v>56</v>
      </c>
      <c r="B98" s="28" t="s">
        <v>139</v>
      </c>
      <c r="C98" s="28" t="s">
        <v>90</v>
      </c>
      <c r="D98" s="38">
        <v>3726.5</v>
      </c>
      <c r="E98" s="35">
        <v>41.11</v>
      </c>
      <c r="F98" s="36">
        <v>10.029999999999999</v>
      </c>
      <c r="G98" s="36">
        <v>6.23</v>
      </c>
      <c r="H98" s="36">
        <v>8.64</v>
      </c>
      <c r="I98" s="36">
        <v>6.43</v>
      </c>
      <c r="J98" s="36">
        <v>2.73</v>
      </c>
      <c r="K98" s="36">
        <v>3.23</v>
      </c>
      <c r="L98" s="37"/>
      <c r="M98" s="38"/>
      <c r="N98" s="55">
        <v>1.43</v>
      </c>
      <c r="O98" s="55"/>
      <c r="P98" s="39">
        <f t="shared" ref="P98:P105" si="17">D98*E98</f>
        <v>153196.41500000001</v>
      </c>
      <c r="Q98" s="39">
        <f t="shared" ref="Q98:Q105" si="18">P98*12</f>
        <v>1838356.98</v>
      </c>
      <c r="R98" s="14"/>
      <c r="S98" s="14"/>
      <c r="T98" s="14"/>
      <c r="U98" s="15"/>
      <c r="V98" s="14"/>
      <c r="W98" s="14"/>
      <c r="X98" s="14"/>
      <c r="Y98" s="14"/>
      <c r="Z98" s="82" t="s">
        <v>146</v>
      </c>
      <c r="AA98" s="43">
        <f>P98*5/100</f>
        <v>7659.8207500000008</v>
      </c>
    </row>
    <row r="99" spans="1:27" s="16" customFormat="1" ht="15" x14ac:dyDescent="0.25">
      <c r="A99" s="29">
        <v>57</v>
      </c>
      <c r="B99" s="28" t="s">
        <v>139</v>
      </c>
      <c r="C99" s="28" t="s">
        <v>91</v>
      </c>
      <c r="D99" s="38">
        <v>3720.6</v>
      </c>
      <c r="E99" s="35">
        <v>41.11</v>
      </c>
      <c r="F99" s="36">
        <v>10.029999999999999</v>
      </c>
      <c r="G99" s="36">
        <v>6.23</v>
      </c>
      <c r="H99" s="36">
        <v>8.64</v>
      </c>
      <c r="I99" s="36">
        <v>6.43</v>
      </c>
      <c r="J99" s="36">
        <v>2.73</v>
      </c>
      <c r="K99" s="36">
        <v>3.23</v>
      </c>
      <c r="L99" s="37"/>
      <c r="M99" s="38"/>
      <c r="N99" s="55">
        <v>1.43</v>
      </c>
      <c r="O99" s="55"/>
      <c r="P99" s="39">
        <f t="shared" si="17"/>
        <v>152953.86599999998</v>
      </c>
      <c r="Q99" s="39">
        <f t="shared" si="18"/>
        <v>1835446.3919999998</v>
      </c>
      <c r="R99" s="14"/>
      <c r="S99" s="14"/>
      <c r="T99" s="14"/>
      <c r="U99" s="15"/>
      <c r="V99" s="14"/>
      <c r="W99" s="14"/>
      <c r="X99" s="14"/>
      <c r="Y99" s="14"/>
      <c r="Z99" s="82" t="s">
        <v>146</v>
      </c>
      <c r="AA99" s="43">
        <f t="shared" ref="AA99:AA105" si="19">P99*5/100</f>
        <v>7647.6932999999981</v>
      </c>
    </row>
    <row r="100" spans="1:27" s="16" customFormat="1" ht="15" x14ac:dyDescent="0.25">
      <c r="A100" s="29">
        <v>58</v>
      </c>
      <c r="B100" s="28" t="s">
        <v>139</v>
      </c>
      <c r="C100" s="28" t="s">
        <v>92</v>
      </c>
      <c r="D100" s="38">
        <v>3717.3</v>
      </c>
      <c r="E100" s="35">
        <v>41.11</v>
      </c>
      <c r="F100" s="36">
        <v>10.029999999999999</v>
      </c>
      <c r="G100" s="36">
        <v>6.23</v>
      </c>
      <c r="H100" s="36">
        <v>8.64</v>
      </c>
      <c r="I100" s="36">
        <v>6.43</v>
      </c>
      <c r="J100" s="36">
        <v>2.73</v>
      </c>
      <c r="K100" s="36">
        <v>3.23</v>
      </c>
      <c r="L100" s="37"/>
      <c r="M100" s="38"/>
      <c r="N100" s="55">
        <v>1.43</v>
      </c>
      <c r="O100" s="55">
        <v>0.91</v>
      </c>
      <c r="P100" s="39">
        <f t="shared" si="17"/>
        <v>152818.20300000001</v>
      </c>
      <c r="Q100" s="39">
        <f t="shared" si="18"/>
        <v>1833818.4360000002</v>
      </c>
      <c r="R100" s="14"/>
      <c r="S100" s="14"/>
      <c r="T100" s="14"/>
      <c r="U100" s="15"/>
      <c r="V100" s="14"/>
      <c r="W100" s="14"/>
      <c r="X100" s="14"/>
      <c r="Y100" s="14"/>
      <c r="Z100" s="82" t="s">
        <v>146</v>
      </c>
      <c r="AA100" s="43">
        <f t="shared" si="19"/>
        <v>7640.9101499999997</v>
      </c>
    </row>
    <row r="101" spans="1:27" s="16" customFormat="1" ht="15" x14ac:dyDescent="0.25">
      <c r="A101" s="29">
        <v>59</v>
      </c>
      <c r="B101" s="28" t="s">
        <v>139</v>
      </c>
      <c r="C101" s="28" t="s">
        <v>93</v>
      </c>
      <c r="D101" s="38">
        <v>4725.6000000000004</v>
      </c>
      <c r="E101" s="35">
        <v>41.11</v>
      </c>
      <c r="F101" s="36">
        <v>10.029999999999999</v>
      </c>
      <c r="G101" s="36">
        <v>6.23</v>
      </c>
      <c r="H101" s="36">
        <v>8.64</v>
      </c>
      <c r="I101" s="36">
        <v>6.43</v>
      </c>
      <c r="J101" s="36">
        <v>2.73</v>
      </c>
      <c r="K101" s="36">
        <v>3.23</v>
      </c>
      <c r="L101" s="37"/>
      <c r="M101" s="38"/>
      <c r="N101" s="55">
        <v>1.43</v>
      </c>
      <c r="O101" s="55">
        <v>0.91</v>
      </c>
      <c r="P101" s="39">
        <f t="shared" si="17"/>
        <v>194269.41600000003</v>
      </c>
      <c r="Q101" s="39">
        <f t="shared" si="18"/>
        <v>2331232.9920000006</v>
      </c>
      <c r="R101" s="14"/>
      <c r="S101" s="14"/>
      <c r="T101" s="14"/>
      <c r="U101" s="15"/>
      <c r="V101" s="14"/>
      <c r="W101" s="14"/>
      <c r="X101" s="14"/>
      <c r="Y101" s="14"/>
      <c r="Z101" s="82" t="s">
        <v>146</v>
      </c>
      <c r="AA101" s="43">
        <f t="shared" si="19"/>
        <v>9713.470800000001</v>
      </c>
    </row>
    <row r="102" spans="1:27" s="16" customFormat="1" ht="15" x14ac:dyDescent="0.25">
      <c r="A102" s="29"/>
      <c r="B102" s="28"/>
      <c r="C102" s="28"/>
      <c r="D102" s="38"/>
      <c r="E102" s="115" t="s">
        <v>179</v>
      </c>
      <c r="F102" s="58"/>
      <c r="G102" s="58"/>
      <c r="H102" s="58"/>
      <c r="I102" s="58"/>
      <c r="J102" s="58"/>
      <c r="K102" s="58"/>
      <c r="L102" s="59"/>
      <c r="M102" s="57"/>
      <c r="N102" s="60"/>
      <c r="O102" s="60"/>
      <c r="P102" s="61"/>
      <c r="Q102" s="61"/>
      <c r="R102" s="63"/>
      <c r="S102" s="63"/>
      <c r="T102" s="63"/>
      <c r="U102" s="64"/>
      <c r="V102" s="63"/>
      <c r="W102" s="63"/>
      <c r="X102" s="63"/>
      <c r="Y102" s="63"/>
      <c r="Z102" s="105"/>
      <c r="AA102" s="49">
        <f>SUM(AA98:AA101)</f>
        <v>32661.894999999997</v>
      </c>
    </row>
    <row r="103" spans="1:27" s="16" customFormat="1" ht="15" x14ac:dyDescent="0.25">
      <c r="A103" s="29"/>
      <c r="B103" s="114" t="s">
        <v>151</v>
      </c>
      <c r="C103" s="28"/>
      <c r="D103" s="38"/>
      <c r="E103" s="35"/>
      <c r="F103" s="36"/>
      <c r="G103" s="36"/>
      <c r="H103" s="36"/>
      <c r="I103" s="36"/>
      <c r="J103" s="36"/>
      <c r="K103" s="36"/>
      <c r="L103" s="37"/>
      <c r="M103" s="38"/>
      <c r="N103" s="55"/>
      <c r="O103" s="55"/>
      <c r="P103" s="39"/>
      <c r="Q103" s="39"/>
      <c r="R103" s="14"/>
      <c r="S103" s="14"/>
      <c r="T103" s="14"/>
      <c r="U103" s="15"/>
      <c r="V103" s="14"/>
      <c r="W103" s="14"/>
      <c r="X103" s="14"/>
      <c r="Y103" s="14"/>
      <c r="Z103" s="82"/>
      <c r="AA103" s="43"/>
    </row>
    <row r="104" spans="1:27" s="16" customFormat="1" ht="15" x14ac:dyDescent="0.25">
      <c r="A104" s="29">
        <v>60</v>
      </c>
      <c r="B104" s="28" t="s">
        <v>139</v>
      </c>
      <c r="C104" s="28" t="s">
        <v>94</v>
      </c>
      <c r="D104" s="38">
        <v>3470</v>
      </c>
      <c r="E104" s="35">
        <v>52.17</v>
      </c>
      <c r="F104" s="36">
        <v>10.029999999999999</v>
      </c>
      <c r="G104" s="36">
        <v>6.23</v>
      </c>
      <c r="H104" s="36">
        <v>8.64</v>
      </c>
      <c r="I104" s="36">
        <v>6.43</v>
      </c>
      <c r="J104" s="36">
        <v>2.73</v>
      </c>
      <c r="K104" s="36">
        <v>3.23</v>
      </c>
      <c r="L104" s="37">
        <v>9.9</v>
      </c>
      <c r="M104" s="38"/>
      <c r="N104" s="55">
        <v>1.43</v>
      </c>
      <c r="O104" s="55">
        <v>0.91</v>
      </c>
      <c r="P104" s="39">
        <f t="shared" si="17"/>
        <v>181029.9</v>
      </c>
      <c r="Q104" s="39">
        <f t="shared" si="18"/>
        <v>2172358.7999999998</v>
      </c>
      <c r="R104" s="14"/>
      <c r="S104" s="14"/>
      <c r="T104" s="14"/>
      <c r="U104" s="15"/>
      <c r="V104" s="14"/>
      <c r="W104" s="14"/>
      <c r="X104" s="14"/>
      <c r="Y104" s="14"/>
      <c r="Z104" s="82" t="s">
        <v>146</v>
      </c>
      <c r="AA104" s="43">
        <f t="shared" si="19"/>
        <v>9051.4950000000008</v>
      </c>
    </row>
    <row r="105" spans="1:27" s="16" customFormat="1" ht="15" x14ac:dyDescent="0.25">
      <c r="A105" s="29">
        <v>61</v>
      </c>
      <c r="B105" s="28" t="s">
        <v>139</v>
      </c>
      <c r="C105" s="54" t="s">
        <v>95</v>
      </c>
      <c r="D105" s="55">
        <v>3167.8</v>
      </c>
      <c r="E105" s="35">
        <v>52.17</v>
      </c>
      <c r="F105" s="36">
        <v>10.029999999999999</v>
      </c>
      <c r="G105" s="36">
        <v>6.23</v>
      </c>
      <c r="H105" s="36">
        <v>8.64</v>
      </c>
      <c r="I105" s="36">
        <v>6.43</v>
      </c>
      <c r="J105" s="36">
        <v>2.73</v>
      </c>
      <c r="K105" s="36">
        <v>3.23</v>
      </c>
      <c r="L105" s="37">
        <v>9.9</v>
      </c>
      <c r="M105" s="38"/>
      <c r="N105" s="55">
        <v>1.43</v>
      </c>
      <c r="O105" s="55">
        <v>0.91</v>
      </c>
      <c r="P105" s="39">
        <f t="shared" si="17"/>
        <v>165264.12600000002</v>
      </c>
      <c r="Q105" s="39">
        <f t="shared" si="18"/>
        <v>1983169.5120000001</v>
      </c>
      <c r="R105" s="14"/>
      <c r="S105" s="14"/>
      <c r="T105" s="14"/>
      <c r="U105" s="15"/>
      <c r="V105" s="14"/>
      <c r="W105" s="14"/>
      <c r="X105" s="14"/>
      <c r="Y105" s="14"/>
      <c r="Z105" s="82" t="s">
        <v>146</v>
      </c>
      <c r="AA105" s="43">
        <f t="shared" si="19"/>
        <v>8263.2063000000016</v>
      </c>
    </row>
    <row r="106" spans="1:27" s="16" customFormat="1" ht="15" x14ac:dyDescent="0.25">
      <c r="A106" s="29"/>
      <c r="B106" s="28"/>
      <c r="C106" s="54"/>
      <c r="D106" s="87"/>
      <c r="E106" s="57" t="s">
        <v>180</v>
      </c>
      <c r="F106" s="58"/>
      <c r="G106" s="58"/>
      <c r="H106" s="58"/>
      <c r="I106" s="58"/>
      <c r="J106" s="58"/>
      <c r="K106" s="58"/>
      <c r="L106" s="59"/>
      <c r="M106" s="57"/>
      <c r="N106" s="60"/>
      <c r="O106" s="60"/>
      <c r="P106" s="61"/>
      <c r="Q106" s="44"/>
      <c r="R106" s="14"/>
      <c r="S106" s="14"/>
      <c r="T106" s="14"/>
      <c r="U106" s="15"/>
      <c r="V106" s="14"/>
      <c r="W106" s="14"/>
      <c r="X106" s="14"/>
      <c r="Y106" s="14"/>
      <c r="Z106" s="86"/>
      <c r="AA106" s="49">
        <f>SUM(AA104:AA105)</f>
        <v>17314.701300000001</v>
      </c>
    </row>
    <row r="107" spans="1:27" s="16" customFormat="1" ht="15" x14ac:dyDescent="0.25">
      <c r="A107" s="29"/>
      <c r="B107" s="88" t="s">
        <v>152</v>
      </c>
      <c r="C107" s="68"/>
      <c r="D107" s="79"/>
      <c r="E107" s="85"/>
      <c r="F107" s="14"/>
      <c r="G107" s="14"/>
      <c r="H107" s="14"/>
      <c r="I107" s="14"/>
      <c r="J107" s="14"/>
      <c r="K107" s="14"/>
      <c r="L107" s="70"/>
      <c r="M107" s="70"/>
      <c r="N107" s="14"/>
      <c r="O107" s="14"/>
      <c r="P107" s="14"/>
      <c r="Q107" s="14"/>
      <c r="R107" s="14"/>
      <c r="S107" s="14"/>
      <c r="T107" s="14"/>
      <c r="U107" s="15"/>
      <c r="V107" s="14"/>
      <c r="W107" s="14"/>
      <c r="X107" s="14"/>
      <c r="Y107" s="14"/>
      <c r="Z107" s="14"/>
      <c r="AA107" s="32"/>
    </row>
    <row r="108" spans="1:27" s="16" customFormat="1" ht="15" x14ac:dyDescent="0.25">
      <c r="A108" s="29">
        <v>62</v>
      </c>
      <c r="B108" s="28" t="s">
        <v>139</v>
      </c>
      <c r="C108" s="33" t="s">
        <v>96</v>
      </c>
      <c r="D108" s="38">
        <v>661.78</v>
      </c>
      <c r="E108" s="35">
        <v>41.37</v>
      </c>
      <c r="F108" s="36">
        <v>10.029999999999999</v>
      </c>
      <c r="G108" s="36">
        <v>6.23</v>
      </c>
      <c r="H108" s="36">
        <v>8.64</v>
      </c>
      <c r="I108" s="36">
        <v>6.43</v>
      </c>
      <c r="J108" s="36">
        <v>2.73</v>
      </c>
      <c r="K108" s="36">
        <v>3.23</v>
      </c>
      <c r="L108" s="37"/>
      <c r="M108" s="38"/>
      <c r="N108" s="55">
        <v>1.43</v>
      </c>
      <c r="O108" s="38"/>
      <c r="P108" s="39">
        <f>D108*E108</f>
        <v>27377.838599999995</v>
      </c>
      <c r="Q108" s="39">
        <f t="shared" ref="Q108:Q110" si="20">P108*12</f>
        <v>328534.06319999998</v>
      </c>
      <c r="R108" s="14"/>
      <c r="S108" s="14"/>
      <c r="T108" s="14"/>
      <c r="U108" s="15"/>
      <c r="V108" s="14"/>
      <c r="W108" s="14"/>
      <c r="X108" s="14"/>
      <c r="Y108" s="14"/>
      <c r="Z108" s="82" t="s">
        <v>146</v>
      </c>
      <c r="AA108" s="43">
        <f t="shared" ref="AA108:AA110" si="21">P108*5/100</f>
        <v>1368.8919299999998</v>
      </c>
    </row>
    <row r="109" spans="1:27" s="16" customFormat="1" ht="15" x14ac:dyDescent="0.25">
      <c r="A109" s="29">
        <v>63</v>
      </c>
      <c r="B109" s="28" t="s">
        <v>139</v>
      </c>
      <c r="C109" s="33" t="s">
        <v>98</v>
      </c>
      <c r="D109" s="38">
        <v>779.4</v>
      </c>
      <c r="E109" s="35">
        <v>41.37</v>
      </c>
      <c r="F109" s="36">
        <v>10.029999999999999</v>
      </c>
      <c r="G109" s="36">
        <v>6.23</v>
      </c>
      <c r="H109" s="36">
        <v>8.64</v>
      </c>
      <c r="I109" s="36">
        <v>6.43</v>
      </c>
      <c r="J109" s="36">
        <v>2.73</v>
      </c>
      <c r="K109" s="36">
        <v>3.23</v>
      </c>
      <c r="L109" s="37"/>
      <c r="M109" s="38"/>
      <c r="N109" s="55">
        <v>1.43</v>
      </c>
      <c r="O109" s="38"/>
      <c r="P109" s="39">
        <f>D109*E109</f>
        <v>32243.777999999998</v>
      </c>
      <c r="Q109" s="39">
        <f t="shared" si="20"/>
        <v>386925.33600000001</v>
      </c>
      <c r="R109" s="14"/>
      <c r="S109" s="14"/>
      <c r="T109" s="14"/>
      <c r="U109" s="15"/>
      <c r="V109" s="14"/>
      <c r="W109" s="14"/>
      <c r="X109" s="14"/>
      <c r="Y109" s="14"/>
      <c r="Z109" s="82" t="s">
        <v>146</v>
      </c>
      <c r="AA109" s="43">
        <f t="shared" si="21"/>
        <v>1612.1888999999999</v>
      </c>
    </row>
    <row r="110" spans="1:27" s="16" customFormat="1" ht="15" x14ac:dyDescent="0.25">
      <c r="A110" s="29">
        <v>64</v>
      </c>
      <c r="B110" s="28" t="s">
        <v>139</v>
      </c>
      <c r="C110" s="33" t="s">
        <v>99</v>
      </c>
      <c r="D110" s="38">
        <v>806.51</v>
      </c>
      <c r="E110" s="35">
        <v>41.37</v>
      </c>
      <c r="F110" s="36">
        <v>10.029999999999999</v>
      </c>
      <c r="G110" s="36">
        <v>6.23</v>
      </c>
      <c r="H110" s="36">
        <v>8.64</v>
      </c>
      <c r="I110" s="36">
        <v>6.43</v>
      </c>
      <c r="J110" s="36">
        <v>2.73</v>
      </c>
      <c r="K110" s="36">
        <v>3.23</v>
      </c>
      <c r="L110" s="37"/>
      <c r="M110" s="38"/>
      <c r="N110" s="55">
        <v>1.43</v>
      </c>
      <c r="O110" s="38"/>
      <c r="P110" s="39">
        <f>D110*E110</f>
        <v>33365.318699999996</v>
      </c>
      <c r="Q110" s="39">
        <f t="shared" si="20"/>
        <v>400383.82439999992</v>
      </c>
      <c r="R110" s="14"/>
      <c r="S110" s="14"/>
      <c r="T110" s="14"/>
      <c r="U110" s="15"/>
      <c r="V110" s="14"/>
      <c r="W110" s="14"/>
      <c r="X110" s="14"/>
      <c r="Y110" s="14"/>
      <c r="Z110" s="82" t="s">
        <v>146</v>
      </c>
      <c r="AA110" s="43">
        <f t="shared" si="21"/>
        <v>1668.2659349999999</v>
      </c>
    </row>
    <row r="111" spans="1:27" s="16" customFormat="1" ht="15" x14ac:dyDescent="0.25">
      <c r="A111" s="29"/>
      <c r="B111" s="28"/>
      <c r="C111" s="33"/>
      <c r="D111" s="51"/>
      <c r="E111" s="57" t="s">
        <v>181</v>
      </c>
      <c r="F111" s="58"/>
      <c r="G111" s="58"/>
      <c r="H111" s="58"/>
      <c r="I111" s="58"/>
      <c r="J111" s="58"/>
      <c r="K111" s="58"/>
      <c r="L111" s="59"/>
      <c r="M111" s="57"/>
      <c r="N111" s="60"/>
      <c r="O111" s="60"/>
      <c r="P111" s="61"/>
      <c r="Q111" s="44"/>
      <c r="R111" s="14"/>
      <c r="S111" s="14"/>
      <c r="T111" s="14"/>
      <c r="U111" s="15"/>
      <c r="V111" s="14"/>
      <c r="W111" s="14"/>
      <c r="X111" s="14"/>
      <c r="Y111" s="14"/>
      <c r="Z111" s="86"/>
      <c r="AA111" s="49">
        <f>SUM(AA108:AA110)</f>
        <v>4649.3467650000002</v>
      </c>
    </row>
    <row r="112" spans="1:27" s="16" customFormat="1" ht="15" x14ac:dyDescent="0.25">
      <c r="A112" s="29"/>
      <c r="B112" s="88" t="s">
        <v>182</v>
      </c>
      <c r="C112" s="68"/>
      <c r="D112" s="79"/>
      <c r="E112" s="14"/>
      <c r="F112" s="14"/>
      <c r="G112" s="14"/>
      <c r="H112" s="14"/>
      <c r="I112" s="14"/>
      <c r="J112" s="14"/>
      <c r="K112" s="14"/>
      <c r="L112" s="70"/>
      <c r="M112" s="70"/>
      <c r="N112" s="89"/>
      <c r="O112" s="14"/>
      <c r="P112" s="14"/>
      <c r="Q112" s="14"/>
      <c r="R112" s="14"/>
      <c r="S112" s="14"/>
      <c r="T112" s="14"/>
      <c r="U112" s="15"/>
      <c r="V112" s="14"/>
      <c r="W112" s="14"/>
      <c r="X112" s="14"/>
      <c r="Y112" s="14"/>
      <c r="AA112" s="32"/>
    </row>
    <row r="113" spans="1:27" s="16" customFormat="1" ht="15" x14ac:dyDescent="0.25">
      <c r="A113" s="29">
        <v>65</v>
      </c>
      <c r="B113" s="28" t="s">
        <v>139</v>
      </c>
      <c r="C113" s="28" t="s">
        <v>101</v>
      </c>
      <c r="D113" s="38">
        <v>3142.9</v>
      </c>
      <c r="E113" s="35">
        <v>40.200000000000003</v>
      </c>
      <c r="F113" s="36">
        <v>10.029999999999999</v>
      </c>
      <c r="G113" s="36">
        <v>6.23</v>
      </c>
      <c r="H113" s="36">
        <v>8.64</v>
      </c>
      <c r="I113" s="36">
        <v>6.43</v>
      </c>
      <c r="J113" s="36">
        <v>2.73</v>
      </c>
      <c r="K113" s="36">
        <v>3.23</v>
      </c>
      <c r="L113" s="37"/>
      <c r="M113" s="38"/>
      <c r="N113" s="55">
        <v>1.43</v>
      </c>
      <c r="O113" s="38"/>
      <c r="P113" s="39">
        <f t="shared" ref="P113:P121" si="22">D113*E113</f>
        <v>126344.58000000002</v>
      </c>
      <c r="Q113" s="39">
        <f t="shared" ref="Q113:Q121" si="23">P113*12</f>
        <v>1516134.9600000002</v>
      </c>
      <c r="R113" s="14"/>
      <c r="S113" s="14"/>
      <c r="T113" s="14"/>
      <c r="U113" s="15"/>
      <c r="V113" s="14"/>
      <c r="W113" s="14"/>
      <c r="X113" s="14"/>
      <c r="Y113" s="14"/>
      <c r="Z113" s="82" t="s">
        <v>140</v>
      </c>
      <c r="AA113" s="43">
        <f t="shared" ref="AA113:AA121" si="24">P113*5/100</f>
        <v>6317.2290000000012</v>
      </c>
    </row>
    <row r="114" spans="1:27" s="16" customFormat="1" ht="15" x14ac:dyDescent="0.25">
      <c r="A114" s="29">
        <v>66</v>
      </c>
      <c r="B114" s="28" t="s">
        <v>139</v>
      </c>
      <c r="C114" s="28" t="s">
        <v>102</v>
      </c>
      <c r="D114" s="38">
        <v>3219.13</v>
      </c>
      <c r="E114" s="35">
        <v>40.200000000000003</v>
      </c>
      <c r="F114" s="36">
        <v>10.029999999999999</v>
      </c>
      <c r="G114" s="36">
        <v>6.23</v>
      </c>
      <c r="H114" s="36">
        <v>8.64</v>
      </c>
      <c r="I114" s="36">
        <v>6.43</v>
      </c>
      <c r="J114" s="36">
        <v>2.73</v>
      </c>
      <c r="K114" s="36">
        <v>3.23</v>
      </c>
      <c r="L114" s="37"/>
      <c r="M114" s="38"/>
      <c r="N114" s="55">
        <v>1.43</v>
      </c>
      <c r="O114" s="38"/>
      <c r="P114" s="39">
        <f t="shared" si="22"/>
        <v>129409.02600000001</v>
      </c>
      <c r="Q114" s="39">
        <f t="shared" si="23"/>
        <v>1552908.3120000002</v>
      </c>
      <c r="R114" s="14"/>
      <c r="S114" s="14"/>
      <c r="T114" s="14"/>
      <c r="U114" s="15"/>
      <c r="V114" s="14"/>
      <c r="W114" s="14"/>
      <c r="X114" s="14"/>
      <c r="Y114" s="14"/>
      <c r="Z114" s="82" t="s">
        <v>140</v>
      </c>
      <c r="AA114" s="43">
        <f t="shared" si="24"/>
        <v>6470.4513000000015</v>
      </c>
    </row>
    <row r="115" spans="1:27" s="16" customFormat="1" ht="15" x14ac:dyDescent="0.25">
      <c r="A115" s="29">
        <v>67</v>
      </c>
      <c r="B115" s="28" t="s">
        <v>139</v>
      </c>
      <c r="C115" s="28" t="s">
        <v>113</v>
      </c>
      <c r="D115" s="38">
        <v>3144.1</v>
      </c>
      <c r="E115" s="35">
        <v>40.200000000000003</v>
      </c>
      <c r="F115" s="36">
        <v>10.029999999999999</v>
      </c>
      <c r="G115" s="36">
        <v>6.23</v>
      </c>
      <c r="H115" s="36">
        <v>8.64</v>
      </c>
      <c r="I115" s="36">
        <v>6.43</v>
      </c>
      <c r="J115" s="36">
        <v>2.73</v>
      </c>
      <c r="K115" s="36">
        <v>3.23</v>
      </c>
      <c r="L115" s="37"/>
      <c r="M115" s="38"/>
      <c r="N115" s="55">
        <v>1.43</v>
      </c>
      <c r="O115" s="38"/>
      <c r="P115" s="39">
        <f t="shared" si="22"/>
        <v>126392.82</v>
      </c>
      <c r="Q115" s="39">
        <f t="shared" si="23"/>
        <v>1516713.84</v>
      </c>
      <c r="R115" s="14"/>
      <c r="S115" s="14"/>
      <c r="T115" s="14"/>
      <c r="U115" s="15"/>
      <c r="V115" s="14"/>
      <c r="W115" s="14"/>
      <c r="X115" s="14"/>
      <c r="Y115" s="14"/>
      <c r="Z115" s="82" t="s">
        <v>140</v>
      </c>
      <c r="AA115" s="43">
        <f t="shared" si="24"/>
        <v>6319.6410000000005</v>
      </c>
    </row>
    <row r="116" spans="1:27" s="16" customFormat="1" ht="15" x14ac:dyDescent="0.25">
      <c r="A116" s="29">
        <v>68</v>
      </c>
      <c r="B116" s="28" t="s">
        <v>139</v>
      </c>
      <c r="C116" s="28" t="s">
        <v>114</v>
      </c>
      <c r="D116" s="38">
        <v>3563.8</v>
      </c>
      <c r="E116" s="35">
        <v>40.200000000000003</v>
      </c>
      <c r="F116" s="36">
        <v>10.029999999999999</v>
      </c>
      <c r="G116" s="36">
        <v>6.23</v>
      </c>
      <c r="H116" s="36">
        <v>8.64</v>
      </c>
      <c r="I116" s="36">
        <v>6.43</v>
      </c>
      <c r="J116" s="36">
        <v>2.73</v>
      </c>
      <c r="K116" s="36">
        <v>3.23</v>
      </c>
      <c r="L116" s="37"/>
      <c r="M116" s="38"/>
      <c r="N116" s="55">
        <v>1.43</v>
      </c>
      <c r="O116" s="38"/>
      <c r="P116" s="39">
        <f t="shared" si="22"/>
        <v>143264.76</v>
      </c>
      <c r="Q116" s="39">
        <f t="shared" si="23"/>
        <v>1719177.12</v>
      </c>
      <c r="R116" s="14"/>
      <c r="S116" s="14"/>
      <c r="T116" s="14"/>
      <c r="U116" s="15"/>
      <c r="V116" s="14"/>
      <c r="W116" s="14"/>
      <c r="X116" s="14"/>
      <c r="Y116" s="14"/>
      <c r="Z116" s="82" t="s">
        <v>140</v>
      </c>
      <c r="AA116" s="43">
        <f t="shared" si="24"/>
        <v>7163.2380000000003</v>
      </c>
    </row>
    <row r="117" spans="1:27" s="16" customFormat="1" ht="15" x14ac:dyDescent="0.25">
      <c r="A117" s="29">
        <v>69</v>
      </c>
      <c r="B117" s="28" t="s">
        <v>139</v>
      </c>
      <c r="C117" s="28" t="s">
        <v>115</v>
      </c>
      <c r="D117" s="38">
        <v>2896.4</v>
      </c>
      <c r="E117" s="35">
        <v>40.200000000000003</v>
      </c>
      <c r="F117" s="36">
        <v>10.029999999999999</v>
      </c>
      <c r="G117" s="36">
        <v>6.23</v>
      </c>
      <c r="H117" s="36">
        <v>8.64</v>
      </c>
      <c r="I117" s="36">
        <v>6.43</v>
      </c>
      <c r="J117" s="36">
        <v>2.73</v>
      </c>
      <c r="K117" s="36">
        <v>3.23</v>
      </c>
      <c r="L117" s="37"/>
      <c r="M117" s="38"/>
      <c r="N117" s="55">
        <v>1.43</v>
      </c>
      <c r="O117" s="38"/>
      <c r="P117" s="39">
        <f t="shared" si="22"/>
        <v>116435.28000000001</v>
      </c>
      <c r="Q117" s="39">
        <f t="shared" si="23"/>
        <v>1397223.36</v>
      </c>
      <c r="R117" s="14"/>
      <c r="S117" s="14"/>
      <c r="T117" s="14"/>
      <c r="U117" s="15"/>
      <c r="V117" s="14"/>
      <c r="W117" s="14"/>
      <c r="X117" s="14"/>
      <c r="Y117" s="14"/>
      <c r="Z117" s="82" t="s">
        <v>140</v>
      </c>
      <c r="AA117" s="43">
        <f t="shared" si="24"/>
        <v>5821.7640000000001</v>
      </c>
    </row>
    <row r="118" spans="1:27" s="16" customFormat="1" ht="15" x14ac:dyDescent="0.25">
      <c r="A118" s="29">
        <v>70</v>
      </c>
      <c r="B118" s="28" t="s">
        <v>139</v>
      </c>
      <c r="C118" s="28" t="s">
        <v>116</v>
      </c>
      <c r="D118" s="38">
        <v>2886.63</v>
      </c>
      <c r="E118" s="35">
        <v>40.200000000000003</v>
      </c>
      <c r="F118" s="36">
        <v>10.029999999999999</v>
      </c>
      <c r="G118" s="36">
        <v>6.23</v>
      </c>
      <c r="H118" s="36">
        <v>8.64</v>
      </c>
      <c r="I118" s="36">
        <v>6.43</v>
      </c>
      <c r="J118" s="36">
        <v>2.73</v>
      </c>
      <c r="K118" s="36">
        <v>3.23</v>
      </c>
      <c r="L118" s="37"/>
      <c r="M118" s="38"/>
      <c r="N118" s="55">
        <v>1.43</v>
      </c>
      <c r="O118" s="38"/>
      <c r="P118" s="39">
        <f t="shared" si="22"/>
        <v>116042.52600000001</v>
      </c>
      <c r="Q118" s="39">
        <f t="shared" si="23"/>
        <v>1392510.3120000002</v>
      </c>
      <c r="R118" s="14"/>
      <c r="S118" s="14"/>
      <c r="T118" s="14"/>
      <c r="U118" s="15"/>
      <c r="V118" s="14"/>
      <c r="W118" s="14"/>
      <c r="X118" s="14"/>
      <c r="Y118" s="14"/>
      <c r="Z118" s="82" t="s">
        <v>140</v>
      </c>
      <c r="AA118" s="43">
        <f t="shared" si="24"/>
        <v>5802.1263000000008</v>
      </c>
    </row>
    <row r="119" spans="1:27" s="16" customFormat="1" ht="15" x14ac:dyDescent="0.25">
      <c r="A119" s="29">
        <v>71</v>
      </c>
      <c r="B119" s="28" t="s">
        <v>139</v>
      </c>
      <c r="C119" s="28" t="s">
        <v>117</v>
      </c>
      <c r="D119" s="38">
        <v>3643.99</v>
      </c>
      <c r="E119" s="35">
        <v>40.200000000000003</v>
      </c>
      <c r="F119" s="36">
        <v>10.029999999999999</v>
      </c>
      <c r="G119" s="36">
        <v>6.23</v>
      </c>
      <c r="H119" s="36">
        <v>8.64</v>
      </c>
      <c r="I119" s="36">
        <v>6.43</v>
      </c>
      <c r="J119" s="36">
        <v>2.73</v>
      </c>
      <c r="K119" s="36">
        <v>3.23</v>
      </c>
      <c r="L119" s="37"/>
      <c r="M119" s="38"/>
      <c r="N119" s="55">
        <v>1.43</v>
      </c>
      <c r="O119" s="38"/>
      <c r="P119" s="39">
        <f t="shared" si="22"/>
        <v>146488.39800000002</v>
      </c>
      <c r="Q119" s="39">
        <f t="shared" si="23"/>
        <v>1757860.7760000001</v>
      </c>
      <c r="R119" s="14"/>
      <c r="S119" s="14"/>
      <c r="T119" s="14"/>
      <c r="U119" s="15"/>
      <c r="V119" s="14"/>
      <c r="W119" s="14"/>
      <c r="X119" s="14"/>
      <c r="Y119" s="14"/>
      <c r="Z119" s="82" t="s">
        <v>140</v>
      </c>
      <c r="AA119" s="43">
        <f t="shared" si="24"/>
        <v>7324.4199000000008</v>
      </c>
    </row>
    <row r="120" spans="1:27" s="16" customFormat="1" ht="15" x14ac:dyDescent="0.25">
      <c r="A120" s="29">
        <v>72</v>
      </c>
      <c r="B120" s="28" t="s">
        <v>139</v>
      </c>
      <c r="C120" s="28" t="s">
        <v>118</v>
      </c>
      <c r="D120" s="38">
        <v>3572.1</v>
      </c>
      <c r="E120" s="35">
        <v>40.200000000000003</v>
      </c>
      <c r="F120" s="36">
        <v>10.029999999999999</v>
      </c>
      <c r="G120" s="36">
        <v>6.23</v>
      </c>
      <c r="H120" s="36">
        <v>8.64</v>
      </c>
      <c r="I120" s="36">
        <v>6.43</v>
      </c>
      <c r="J120" s="36">
        <v>2.73</v>
      </c>
      <c r="K120" s="36">
        <v>3.23</v>
      </c>
      <c r="L120" s="37"/>
      <c r="M120" s="38"/>
      <c r="N120" s="55">
        <v>1.43</v>
      </c>
      <c r="O120" s="38"/>
      <c r="P120" s="39">
        <f t="shared" si="22"/>
        <v>143598.42000000001</v>
      </c>
      <c r="Q120" s="39">
        <f t="shared" si="23"/>
        <v>1723181.04</v>
      </c>
      <c r="R120" s="14"/>
      <c r="S120" s="14"/>
      <c r="T120" s="14"/>
      <c r="U120" s="15"/>
      <c r="V120" s="14"/>
      <c r="W120" s="14"/>
      <c r="X120" s="14"/>
      <c r="Y120" s="14"/>
      <c r="Z120" s="82" t="s">
        <v>140</v>
      </c>
      <c r="AA120" s="43">
        <f t="shared" si="24"/>
        <v>7179.9210000000012</v>
      </c>
    </row>
    <row r="121" spans="1:27" s="16" customFormat="1" ht="15" x14ac:dyDescent="0.25">
      <c r="A121" s="29">
        <v>73</v>
      </c>
      <c r="B121" s="28" t="s">
        <v>139</v>
      </c>
      <c r="C121" s="28" t="s">
        <v>119</v>
      </c>
      <c r="D121" s="38">
        <v>2834</v>
      </c>
      <c r="E121" s="35">
        <v>40.200000000000003</v>
      </c>
      <c r="F121" s="36">
        <v>10.029999999999999</v>
      </c>
      <c r="G121" s="36">
        <v>6.23</v>
      </c>
      <c r="H121" s="36">
        <v>8.64</v>
      </c>
      <c r="I121" s="36">
        <v>6.43</v>
      </c>
      <c r="J121" s="36">
        <v>2.73</v>
      </c>
      <c r="K121" s="36">
        <v>3.23</v>
      </c>
      <c r="L121" s="37"/>
      <c r="M121" s="38"/>
      <c r="N121" s="55">
        <v>1.43</v>
      </c>
      <c r="O121" s="38"/>
      <c r="P121" s="39">
        <f t="shared" si="22"/>
        <v>113926.8</v>
      </c>
      <c r="Q121" s="39">
        <f t="shared" si="23"/>
        <v>1367121.6</v>
      </c>
      <c r="R121" s="14"/>
      <c r="S121" s="14"/>
      <c r="T121" s="14"/>
      <c r="U121" s="15"/>
      <c r="V121" s="14"/>
      <c r="W121" s="14"/>
      <c r="X121" s="14"/>
      <c r="Y121" s="14"/>
      <c r="Z121" s="82" t="s">
        <v>140</v>
      </c>
      <c r="AA121" s="43">
        <f t="shared" si="24"/>
        <v>5696.34</v>
      </c>
    </row>
    <row r="122" spans="1:27" s="16" customFormat="1" ht="15" x14ac:dyDescent="0.25">
      <c r="A122" s="29"/>
      <c r="B122" s="28"/>
      <c r="C122" s="28"/>
      <c r="D122" s="51"/>
      <c r="E122" s="57" t="s">
        <v>184</v>
      </c>
      <c r="F122" s="58"/>
      <c r="G122" s="58"/>
      <c r="H122" s="58"/>
      <c r="I122" s="58"/>
      <c r="J122" s="58"/>
      <c r="K122" s="58"/>
      <c r="L122" s="59"/>
      <c r="M122" s="57"/>
      <c r="N122" s="60"/>
      <c r="O122" s="60"/>
      <c r="P122" s="61"/>
      <c r="Q122" s="44"/>
      <c r="R122" s="14"/>
      <c r="S122" s="14"/>
      <c r="T122" s="14"/>
      <c r="U122" s="15"/>
      <c r="V122" s="14"/>
      <c r="W122" s="14"/>
      <c r="X122" s="14"/>
      <c r="Y122" s="14"/>
      <c r="Z122" s="86"/>
      <c r="AA122" s="49">
        <f>SUM(AA113:AA121)</f>
        <v>58095.130500000014</v>
      </c>
    </row>
    <row r="123" spans="1:27" s="16" customFormat="1" ht="15" x14ac:dyDescent="0.25">
      <c r="A123" s="29"/>
      <c r="B123" s="88" t="s">
        <v>183</v>
      </c>
      <c r="C123" s="68"/>
      <c r="D123" s="79"/>
      <c r="E123" s="14"/>
      <c r="F123" s="14"/>
      <c r="G123" s="14"/>
      <c r="H123" s="14"/>
      <c r="I123" s="14"/>
      <c r="J123" s="14"/>
      <c r="K123" s="14"/>
      <c r="L123" s="70"/>
      <c r="M123" s="70"/>
      <c r="N123" s="14"/>
      <c r="O123" s="14"/>
      <c r="P123" s="14"/>
      <c r="Q123" s="14"/>
      <c r="R123" s="14"/>
      <c r="S123" s="14"/>
      <c r="T123" s="14"/>
      <c r="U123" s="15"/>
      <c r="V123" s="14"/>
      <c r="W123" s="14"/>
      <c r="X123" s="14"/>
      <c r="Y123" s="14"/>
      <c r="AA123" s="32"/>
    </row>
    <row r="124" spans="1:27" s="16" customFormat="1" ht="15" x14ac:dyDescent="0.25">
      <c r="A124" s="29">
        <v>74</v>
      </c>
      <c r="B124" s="28" t="s">
        <v>139</v>
      </c>
      <c r="C124" s="28" t="s">
        <v>103</v>
      </c>
      <c r="D124" s="90">
        <v>2888.39</v>
      </c>
      <c r="E124" s="35">
        <v>38.770000000000003</v>
      </c>
      <c r="F124" s="36">
        <v>10.029999999999999</v>
      </c>
      <c r="G124" s="36">
        <v>6.23</v>
      </c>
      <c r="H124" s="36">
        <v>8.64</v>
      </c>
      <c r="I124" s="36">
        <v>6.43</v>
      </c>
      <c r="J124" s="36">
        <v>2.73</v>
      </c>
      <c r="K124" s="36">
        <v>3.23</v>
      </c>
      <c r="L124" s="37"/>
      <c r="M124" s="38"/>
      <c r="N124" s="38">
        <v>1.43</v>
      </c>
      <c r="O124" s="38"/>
      <c r="P124" s="39">
        <f>D124*E124</f>
        <v>111982.8803</v>
      </c>
      <c r="Q124" s="39">
        <f t="shared" ref="Q124:Q129" si="25">P124*12</f>
        <v>1343794.5636</v>
      </c>
      <c r="R124" s="14"/>
      <c r="S124" s="14"/>
      <c r="T124" s="14"/>
      <c r="U124" s="15"/>
      <c r="V124" s="14"/>
      <c r="W124" s="14"/>
      <c r="X124" s="14"/>
      <c r="Y124" s="14"/>
      <c r="Z124" s="82" t="s">
        <v>11</v>
      </c>
      <c r="AA124" s="43">
        <f t="shared" ref="AA124:AA126" si="26">P124*5/100</f>
        <v>5599.1440150000008</v>
      </c>
    </row>
    <row r="125" spans="1:27" s="16" customFormat="1" ht="15" x14ac:dyDescent="0.25">
      <c r="A125" s="29">
        <v>75</v>
      </c>
      <c r="B125" s="28" t="s">
        <v>139</v>
      </c>
      <c r="C125" s="28" t="s">
        <v>104</v>
      </c>
      <c r="D125" s="90">
        <v>2883.7</v>
      </c>
      <c r="E125" s="35">
        <v>38.770000000000003</v>
      </c>
      <c r="F125" s="36">
        <v>10.029999999999999</v>
      </c>
      <c r="G125" s="36">
        <v>6.23</v>
      </c>
      <c r="H125" s="36">
        <v>8.64</v>
      </c>
      <c r="I125" s="36">
        <v>6.43</v>
      </c>
      <c r="J125" s="36">
        <v>2.73</v>
      </c>
      <c r="K125" s="36">
        <v>3.23</v>
      </c>
      <c r="L125" s="37"/>
      <c r="M125" s="38"/>
      <c r="N125" s="38">
        <v>1.43</v>
      </c>
      <c r="O125" s="38"/>
      <c r="P125" s="39">
        <f>D125*E125</f>
        <v>111801.049</v>
      </c>
      <c r="Q125" s="39">
        <f t="shared" si="25"/>
        <v>1341612.588</v>
      </c>
      <c r="R125" s="14"/>
      <c r="S125" s="14"/>
      <c r="T125" s="14"/>
      <c r="U125" s="15"/>
      <c r="V125" s="14"/>
      <c r="W125" s="14"/>
      <c r="X125" s="14"/>
      <c r="Y125" s="14"/>
      <c r="Z125" s="82" t="s">
        <v>11</v>
      </c>
      <c r="AA125" s="43">
        <f t="shared" si="26"/>
        <v>5590.0524500000001</v>
      </c>
    </row>
    <row r="126" spans="1:27" s="16" customFormat="1" ht="15" x14ac:dyDescent="0.25">
      <c r="A126" s="29">
        <v>76</v>
      </c>
      <c r="B126" s="28" t="s">
        <v>139</v>
      </c>
      <c r="C126" s="28" t="s">
        <v>105</v>
      </c>
      <c r="D126" s="90">
        <v>2877.5</v>
      </c>
      <c r="E126" s="35">
        <v>38.770000000000003</v>
      </c>
      <c r="F126" s="36">
        <v>10.029999999999999</v>
      </c>
      <c r="G126" s="36">
        <v>6.23</v>
      </c>
      <c r="H126" s="36">
        <v>8.64</v>
      </c>
      <c r="I126" s="36">
        <v>6.43</v>
      </c>
      <c r="J126" s="36">
        <v>2.73</v>
      </c>
      <c r="K126" s="36">
        <v>3.23</v>
      </c>
      <c r="L126" s="37"/>
      <c r="M126" s="38"/>
      <c r="N126" s="38">
        <v>1.43</v>
      </c>
      <c r="O126" s="38"/>
      <c r="P126" s="39">
        <f>D126*E126</f>
        <v>111560.675</v>
      </c>
      <c r="Q126" s="39">
        <f t="shared" si="25"/>
        <v>1338728.1000000001</v>
      </c>
      <c r="R126" s="14"/>
      <c r="S126" s="14"/>
      <c r="T126" s="14"/>
      <c r="U126" s="15"/>
      <c r="V126" s="14"/>
      <c r="W126" s="14"/>
      <c r="X126" s="14"/>
      <c r="Y126" s="14"/>
      <c r="Z126" s="82" t="s">
        <v>11</v>
      </c>
      <c r="AA126" s="43">
        <f t="shared" si="26"/>
        <v>5578.0337499999996</v>
      </c>
    </row>
    <row r="127" spans="1:27" s="16" customFormat="1" ht="15" x14ac:dyDescent="0.25">
      <c r="A127" s="29"/>
      <c r="B127" s="28"/>
      <c r="C127" s="28"/>
      <c r="D127" s="90"/>
      <c r="E127" s="115" t="s">
        <v>185</v>
      </c>
      <c r="F127" s="58"/>
      <c r="G127" s="58"/>
      <c r="H127" s="58"/>
      <c r="I127" s="58"/>
      <c r="J127" s="58"/>
      <c r="K127" s="58"/>
      <c r="L127" s="59"/>
      <c r="M127" s="57"/>
      <c r="N127" s="57"/>
      <c r="O127" s="57"/>
      <c r="P127" s="61"/>
      <c r="Q127" s="61"/>
      <c r="R127" s="63"/>
      <c r="S127" s="63"/>
      <c r="T127" s="63"/>
      <c r="U127" s="64"/>
      <c r="V127" s="63"/>
      <c r="W127" s="63"/>
      <c r="X127" s="63"/>
      <c r="Y127" s="63"/>
      <c r="Z127" s="105"/>
      <c r="AA127" s="49">
        <f>SUM(AA124:AA126)</f>
        <v>16767.230215</v>
      </c>
    </row>
    <row r="128" spans="1:27" s="16" customFormat="1" ht="15" x14ac:dyDescent="0.25">
      <c r="A128" s="29"/>
      <c r="B128" s="114" t="s">
        <v>225</v>
      </c>
      <c r="C128" s="28"/>
      <c r="D128" s="90"/>
      <c r="E128" s="35"/>
      <c r="F128" s="36"/>
      <c r="G128" s="36"/>
      <c r="H128" s="36"/>
      <c r="I128" s="36"/>
      <c r="J128" s="36"/>
      <c r="K128" s="36"/>
      <c r="L128" s="37"/>
      <c r="M128" s="38"/>
      <c r="N128" s="38"/>
      <c r="O128" s="38"/>
      <c r="P128" s="39"/>
      <c r="Q128" s="39"/>
      <c r="R128" s="14"/>
      <c r="S128" s="14"/>
      <c r="T128" s="14"/>
      <c r="U128" s="15"/>
      <c r="V128" s="14"/>
      <c r="W128" s="14"/>
      <c r="X128" s="14"/>
      <c r="Y128" s="14"/>
      <c r="Z128" s="82"/>
      <c r="AA128" s="43"/>
    </row>
    <row r="129" spans="1:27" s="16" customFormat="1" ht="15" x14ac:dyDescent="0.25">
      <c r="A129" s="29">
        <v>77</v>
      </c>
      <c r="B129" s="28" t="s">
        <v>139</v>
      </c>
      <c r="C129" s="28" t="s">
        <v>106</v>
      </c>
      <c r="D129" s="90">
        <v>3616</v>
      </c>
      <c r="E129" s="35">
        <v>39.76</v>
      </c>
      <c r="F129" s="36">
        <v>10.029999999999999</v>
      </c>
      <c r="G129" s="36">
        <v>6.23</v>
      </c>
      <c r="H129" s="36">
        <v>8.64</v>
      </c>
      <c r="I129" s="36">
        <v>6.43</v>
      </c>
      <c r="J129" s="36">
        <v>2.73</v>
      </c>
      <c r="K129" s="36">
        <v>3.23</v>
      </c>
      <c r="L129" s="37"/>
      <c r="M129" s="38"/>
      <c r="N129" s="38">
        <v>1.43</v>
      </c>
      <c r="O129" s="38"/>
      <c r="P129" s="39">
        <f>D129*E129</f>
        <v>143772.16</v>
      </c>
      <c r="Q129" s="39">
        <f t="shared" si="25"/>
        <v>1725265.9199999999</v>
      </c>
      <c r="R129" s="14"/>
      <c r="S129" s="14"/>
      <c r="T129" s="14"/>
      <c r="U129" s="15"/>
      <c r="V129" s="14"/>
      <c r="W129" s="14"/>
      <c r="X129" s="14"/>
      <c r="Y129" s="14"/>
      <c r="Z129" s="82" t="s">
        <v>11</v>
      </c>
      <c r="AA129" s="43">
        <f>P129*5/100</f>
        <v>7188.6080000000002</v>
      </c>
    </row>
    <row r="130" spans="1:27" s="16" customFormat="1" ht="15" x14ac:dyDescent="0.25">
      <c r="A130" s="29"/>
      <c r="B130" s="28"/>
      <c r="C130" s="28"/>
      <c r="D130" s="91"/>
      <c r="E130" s="57" t="s">
        <v>220</v>
      </c>
      <c r="F130" s="58"/>
      <c r="G130" s="58"/>
      <c r="H130" s="58"/>
      <c r="I130" s="58"/>
      <c r="J130" s="58"/>
      <c r="K130" s="58"/>
      <c r="L130" s="59"/>
      <c r="M130" s="57"/>
      <c r="N130" s="60"/>
      <c r="O130" s="60"/>
      <c r="P130" s="61"/>
      <c r="Q130" s="44"/>
      <c r="R130" s="14"/>
      <c r="S130" s="14"/>
      <c r="T130" s="14"/>
      <c r="U130" s="15"/>
      <c r="V130" s="14"/>
      <c r="W130" s="14"/>
      <c r="X130" s="14"/>
      <c r="Y130" s="14"/>
      <c r="Z130" s="86"/>
      <c r="AA130" s="49">
        <f>P129*5/100</f>
        <v>7188.6080000000002</v>
      </c>
    </row>
    <row r="131" spans="1:27" s="16" customFormat="1" ht="15" x14ac:dyDescent="0.25">
      <c r="A131" s="29"/>
      <c r="B131" s="88" t="s">
        <v>205</v>
      </c>
      <c r="C131" s="68"/>
      <c r="D131" s="79"/>
      <c r="E131" s="14"/>
      <c r="F131" s="14"/>
      <c r="G131" s="14"/>
      <c r="H131" s="14"/>
      <c r="I131" s="14"/>
      <c r="J131" s="14"/>
      <c r="K131" s="14"/>
      <c r="L131" s="70"/>
      <c r="M131" s="70"/>
      <c r="N131" s="14"/>
      <c r="O131" s="14"/>
      <c r="P131" s="14"/>
      <c r="Q131" s="14"/>
      <c r="R131" s="14"/>
      <c r="S131" s="14"/>
      <c r="T131" s="14"/>
      <c r="U131" s="15"/>
      <c r="V131" s="14"/>
      <c r="W131" s="14"/>
      <c r="X131" s="14"/>
      <c r="Y131" s="14"/>
      <c r="Z131" s="14"/>
      <c r="AA131" s="32"/>
    </row>
    <row r="132" spans="1:27" s="16" customFormat="1" ht="15" x14ac:dyDescent="0.25">
      <c r="A132" s="29">
        <v>78</v>
      </c>
      <c r="B132" s="28" t="s">
        <v>139</v>
      </c>
      <c r="C132" s="28" t="s">
        <v>107</v>
      </c>
      <c r="D132" s="38">
        <v>1103.7</v>
      </c>
      <c r="E132" s="35">
        <v>38.770000000000003</v>
      </c>
      <c r="F132" s="36">
        <v>10.029999999999999</v>
      </c>
      <c r="G132" s="36">
        <v>6.23</v>
      </c>
      <c r="H132" s="36">
        <v>8.64</v>
      </c>
      <c r="I132" s="36">
        <v>6.43</v>
      </c>
      <c r="J132" s="36">
        <v>2.73</v>
      </c>
      <c r="K132" s="36">
        <v>3.23</v>
      </c>
      <c r="L132" s="37"/>
      <c r="M132" s="38"/>
      <c r="N132" s="38"/>
      <c r="O132" s="38"/>
      <c r="P132" s="39">
        <f t="shared" ref="P132:P143" si="27">D132*E132</f>
        <v>42790.449000000008</v>
      </c>
      <c r="Q132" s="39">
        <f t="shared" ref="Q132:Q143" si="28">P132*12</f>
        <v>513485.38800000009</v>
      </c>
      <c r="R132" s="14"/>
      <c r="S132" s="14"/>
      <c r="T132" s="14"/>
      <c r="U132" s="15"/>
      <c r="V132" s="14"/>
      <c r="W132" s="14"/>
      <c r="X132" s="14"/>
      <c r="Y132" s="14"/>
      <c r="Z132" s="82" t="s">
        <v>11</v>
      </c>
      <c r="AA132" s="43">
        <f t="shared" ref="AA132:AA143" si="29">P132*5/100</f>
        <v>2139.5224500000004</v>
      </c>
    </row>
    <row r="133" spans="1:27" s="16" customFormat="1" ht="15" x14ac:dyDescent="0.25">
      <c r="A133" s="29"/>
      <c r="B133" s="28"/>
      <c r="C133" s="28"/>
      <c r="D133" s="38"/>
      <c r="E133" s="115" t="s">
        <v>221</v>
      </c>
      <c r="F133" s="58"/>
      <c r="G133" s="58"/>
      <c r="H133" s="58"/>
      <c r="I133" s="58"/>
      <c r="J133" s="58"/>
      <c r="K133" s="58"/>
      <c r="L133" s="59"/>
      <c r="M133" s="57"/>
      <c r="N133" s="57"/>
      <c r="O133" s="57"/>
      <c r="P133" s="61"/>
      <c r="Q133" s="61"/>
      <c r="R133" s="63"/>
      <c r="S133" s="63"/>
      <c r="T133" s="63"/>
      <c r="U133" s="64"/>
      <c r="V133" s="63"/>
      <c r="W133" s="63"/>
      <c r="X133" s="63"/>
      <c r="Y133" s="63"/>
      <c r="Z133" s="105"/>
      <c r="AA133" s="49">
        <f>P132*5/100</f>
        <v>2139.5224500000004</v>
      </c>
    </row>
    <row r="134" spans="1:27" s="16" customFormat="1" ht="15" x14ac:dyDescent="0.25">
      <c r="A134" s="29"/>
      <c r="B134" s="114" t="s">
        <v>226</v>
      </c>
      <c r="C134" s="28"/>
      <c r="D134" s="38"/>
      <c r="E134" s="35"/>
      <c r="F134" s="36"/>
      <c r="G134" s="36"/>
      <c r="H134" s="36"/>
      <c r="I134" s="36"/>
      <c r="J134" s="36"/>
      <c r="K134" s="36"/>
      <c r="L134" s="37"/>
      <c r="M134" s="38"/>
      <c r="N134" s="38"/>
      <c r="O134" s="38"/>
      <c r="P134" s="39"/>
      <c r="Q134" s="39"/>
      <c r="R134" s="14"/>
      <c r="S134" s="14"/>
      <c r="T134" s="14"/>
      <c r="U134" s="15"/>
      <c r="V134" s="14"/>
      <c r="W134" s="14"/>
      <c r="X134" s="14"/>
      <c r="Y134" s="14"/>
      <c r="Z134" s="82"/>
      <c r="AA134" s="43"/>
    </row>
    <row r="135" spans="1:27" s="16" customFormat="1" ht="15" x14ac:dyDescent="0.25">
      <c r="A135" s="29">
        <v>79</v>
      </c>
      <c r="B135" s="28" t="s">
        <v>139</v>
      </c>
      <c r="C135" s="83" t="s">
        <v>120</v>
      </c>
      <c r="D135" s="38">
        <v>933.6</v>
      </c>
      <c r="E135" s="35">
        <v>39.85</v>
      </c>
      <c r="F135" s="36">
        <v>10.029999999999999</v>
      </c>
      <c r="G135" s="36">
        <v>6.23</v>
      </c>
      <c r="H135" s="36">
        <v>8.64</v>
      </c>
      <c r="I135" s="36">
        <v>6.43</v>
      </c>
      <c r="J135" s="36">
        <v>2.73</v>
      </c>
      <c r="K135" s="36">
        <v>3.23</v>
      </c>
      <c r="L135" s="37"/>
      <c r="M135" s="38"/>
      <c r="N135" s="38"/>
      <c r="O135" s="38"/>
      <c r="P135" s="39">
        <f t="shared" si="27"/>
        <v>37203.96</v>
      </c>
      <c r="Q135" s="39">
        <f t="shared" si="28"/>
        <v>446447.52</v>
      </c>
      <c r="R135" s="14"/>
      <c r="S135" s="14"/>
      <c r="T135" s="14"/>
      <c r="U135" s="15"/>
      <c r="V135" s="14"/>
      <c r="W135" s="14"/>
      <c r="X135" s="14"/>
      <c r="Y135" s="14"/>
      <c r="Z135" s="82" t="s">
        <v>11</v>
      </c>
      <c r="AA135" s="43">
        <f t="shared" si="29"/>
        <v>1860.1979999999999</v>
      </c>
    </row>
    <row r="136" spans="1:27" s="16" customFormat="1" ht="15" x14ac:dyDescent="0.25">
      <c r="A136" s="29">
        <v>80</v>
      </c>
      <c r="B136" s="28" t="s">
        <v>139</v>
      </c>
      <c r="C136" s="83" t="s">
        <v>121</v>
      </c>
      <c r="D136" s="38">
        <v>931.8</v>
      </c>
      <c r="E136" s="35">
        <v>39.85</v>
      </c>
      <c r="F136" s="36">
        <v>10.029999999999999</v>
      </c>
      <c r="G136" s="36">
        <v>6.23</v>
      </c>
      <c r="H136" s="36">
        <v>8.64</v>
      </c>
      <c r="I136" s="36">
        <v>6.43</v>
      </c>
      <c r="J136" s="36">
        <v>2.73</v>
      </c>
      <c r="K136" s="36">
        <v>3.23</v>
      </c>
      <c r="L136" s="37"/>
      <c r="M136" s="38"/>
      <c r="N136" s="38"/>
      <c r="O136" s="38"/>
      <c r="P136" s="39">
        <f t="shared" si="27"/>
        <v>37132.229999999996</v>
      </c>
      <c r="Q136" s="39">
        <f t="shared" si="28"/>
        <v>445586.75999999995</v>
      </c>
      <c r="R136" s="14"/>
      <c r="S136" s="14"/>
      <c r="T136" s="14"/>
      <c r="U136" s="15"/>
      <c r="V136" s="14"/>
      <c r="W136" s="14"/>
      <c r="X136" s="14"/>
      <c r="Y136" s="14"/>
      <c r="Z136" s="82" t="s">
        <v>11</v>
      </c>
      <c r="AA136" s="43">
        <f t="shared" si="29"/>
        <v>1856.6114999999998</v>
      </c>
    </row>
    <row r="137" spans="1:27" s="16" customFormat="1" ht="15" x14ac:dyDescent="0.25">
      <c r="A137" s="29">
        <v>81</v>
      </c>
      <c r="B137" s="28" t="s">
        <v>139</v>
      </c>
      <c r="C137" s="83" t="s">
        <v>122</v>
      </c>
      <c r="D137" s="38">
        <v>931.1</v>
      </c>
      <c r="E137" s="35">
        <v>39.85</v>
      </c>
      <c r="F137" s="36">
        <v>10.029999999999999</v>
      </c>
      <c r="G137" s="36">
        <v>6.23</v>
      </c>
      <c r="H137" s="36">
        <v>8.64</v>
      </c>
      <c r="I137" s="36">
        <v>6.43</v>
      </c>
      <c r="J137" s="36">
        <v>2.73</v>
      </c>
      <c r="K137" s="36">
        <v>3.23</v>
      </c>
      <c r="L137" s="37"/>
      <c r="M137" s="38"/>
      <c r="N137" s="38"/>
      <c r="O137" s="38"/>
      <c r="P137" s="39">
        <f t="shared" si="27"/>
        <v>37104.334999999999</v>
      </c>
      <c r="Q137" s="39">
        <f t="shared" si="28"/>
        <v>445252.02</v>
      </c>
      <c r="R137" s="14"/>
      <c r="S137" s="14"/>
      <c r="T137" s="14"/>
      <c r="U137" s="15"/>
      <c r="V137" s="14"/>
      <c r="W137" s="14"/>
      <c r="X137" s="14"/>
      <c r="Y137" s="14"/>
      <c r="Z137" s="82" t="s">
        <v>11</v>
      </c>
      <c r="AA137" s="43">
        <f t="shared" si="29"/>
        <v>1855.2167499999998</v>
      </c>
    </row>
    <row r="138" spans="1:27" s="16" customFormat="1" ht="15" x14ac:dyDescent="0.25">
      <c r="A138" s="29">
        <v>82</v>
      </c>
      <c r="B138" s="28" t="s">
        <v>139</v>
      </c>
      <c r="C138" s="83" t="s">
        <v>123</v>
      </c>
      <c r="D138" s="38">
        <v>926.2</v>
      </c>
      <c r="E138" s="35">
        <v>39.85</v>
      </c>
      <c r="F138" s="36">
        <v>10.029999999999999</v>
      </c>
      <c r="G138" s="36">
        <v>6.23</v>
      </c>
      <c r="H138" s="36">
        <v>8.64</v>
      </c>
      <c r="I138" s="36">
        <v>6.43</v>
      </c>
      <c r="J138" s="36">
        <v>2.73</v>
      </c>
      <c r="K138" s="36">
        <v>3.23</v>
      </c>
      <c r="L138" s="37"/>
      <c r="M138" s="38"/>
      <c r="N138" s="38"/>
      <c r="O138" s="38"/>
      <c r="P138" s="39">
        <f t="shared" si="27"/>
        <v>36909.07</v>
      </c>
      <c r="Q138" s="39">
        <f t="shared" si="28"/>
        <v>442908.83999999997</v>
      </c>
      <c r="R138" s="14"/>
      <c r="S138" s="14"/>
      <c r="T138" s="14"/>
      <c r="U138" s="15"/>
      <c r="V138" s="14"/>
      <c r="W138" s="14"/>
      <c r="X138" s="14"/>
      <c r="Y138" s="14"/>
      <c r="Z138" s="82" t="s">
        <v>11</v>
      </c>
      <c r="AA138" s="43">
        <f t="shared" si="29"/>
        <v>1845.4535000000001</v>
      </c>
    </row>
    <row r="139" spans="1:27" s="16" customFormat="1" ht="15" x14ac:dyDescent="0.25">
      <c r="A139" s="29">
        <v>83</v>
      </c>
      <c r="B139" s="28" t="s">
        <v>139</v>
      </c>
      <c r="C139" s="83" t="s">
        <v>124</v>
      </c>
      <c r="D139" s="38">
        <v>929</v>
      </c>
      <c r="E139" s="35">
        <v>39.85</v>
      </c>
      <c r="F139" s="36">
        <v>10.029999999999999</v>
      </c>
      <c r="G139" s="36">
        <v>6.23</v>
      </c>
      <c r="H139" s="36">
        <v>8.64</v>
      </c>
      <c r="I139" s="36">
        <v>6.43</v>
      </c>
      <c r="J139" s="36">
        <v>2.73</v>
      </c>
      <c r="K139" s="36">
        <v>3.23</v>
      </c>
      <c r="L139" s="37"/>
      <c r="M139" s="38"/>
      <c r="N139" s="38"/>
      <c r="O139" s="38"/>
      <c r="P139" s="39">
        <f t="shared" si="27"/>
        <v>37020.65</v>
      </c>
      <c r="Q139" s="39">
        <f t="shared" si="28"/>
        <v>444247.80000000005</v>
      </c>
      <c r="R139" s="14"/>
      <c r="S139" s="14"/>
      <c r="T139" s="14"/>
      <c r="U139" s="15"/>
      <c r="V139" s="14"/>
      <c r="W139" s="14"/>
      <c r="X139" s="14"/>
      <c r="Y139" s="14"/>
      <c r="Z139" s="82" t="s">
        <v>11</v>
      </c>
      <c r="AA139" s="43">
        <f t="shared" si="29"/>
        <v>1851.0325</v>
      </c>
    </row>
    <row r="140" spans="1:27" s="16" customFormat="1" ht="15" x14ac:dyDescent="0.25">
      <c r="A140" s="29">
        <v>84</v>
      </c>
      <c r="B140" s="28" t="s">
        <v>139</v>
      </c>
      <c r="C140" s="83" t="s">
        <v>125</v>
      </c>
      <c r="D140" s="38">
        <v>921.6</v>
      </c>
      <c r="E140" s="35">
        <v>39.85</v>
      </c>
      <c r="F140" s="36">
        <v>10.029999999999999</v>
      </c>
      <c r="G140" s="36">
        <v>6.23</v>
      </c>
      <c r="H140" s="36">
        <v>8.64</v>
      </c>
      <c r="I140" s="36">
        <v>6.43</v>
      </c>
      <c r="J140" s="36">
        <v>2.73</v>
      </c>
      <c r="K140" s="36">
        <v>3.23</v>
      </c>
      <c r="L140" s="37"/>
      <c r="M140" s="38"/>
      <c r="N140" s="38"/>
      <c r="O140" s="38"/>
      <c r="P140" s="39">
        <f t="shared" si="27"/>
        <v>36725.760000000002</v>
      </c>
      <c r="Q140" s="39">
        <f t="shared" si="28"/>
        <v>440709.12</v>
      </c>
      <c r="R140" s="14"/>
      <c r="S140" s="14"/>
      <c r="T140" s="14"/>
      <c r="U140" s="15"/>
      <c r="V140" s="14"/>
      <c r="W140" s="14"/>
      <c r="X140" s="14"/>
      <c r="Y140" s="14"/>
      <c r="Z140" s="82" t="s">
        <v>11</v>
      </c>
      <c r="AA140" s="43">
        <f t="shared" si="29"/>
        <v>1836.2880000000002</v>
      </c>
    </row>
    <row r="141" spans="1:27" s="16" customFormat="1" ht="15" x14ac:dyDescent="0.25">
      <c r="A141" s="29">
        <v>85</v>
      </c>
      <c r="B141" s="28" t="s">
        <v>139</v>
      </c>
      <c r="C141" s="83" t="s">
        <v>126</v>
      </c>
      <c r="D141" s="38">
        <v>931.3</v>
      </c>
      <c r="E141" s="35">
        <v>39.85</v>
      </c>
      <c r="F141" s="36">
        <v>10.029999999999999</v>
      </c>
      <c r="G141" s="36">
        <v>6.23</v>
      </c>
      <c r="H141" s="36">
        <v>8.64</v>
      </c>
      <c r="I141" s="36">
        <v>6.43</v>
      </c>
      <c r="J141" s="36">
        <v>2.73</v>
      </c>
      <c r="K141" s="36">
        <v>3.23</v>
      </c>
      <c r="L141" s="37"/>
      <c r="M141" s="38"/>
      <c r="N141" s="38"/>
      <c r="O141" s="38"/>
      <c r="P141" s="39">
        <f t="shared" si="27"/>
        <v>37112.305</v>
      </c>
      <c r="Q141" s="39">
        <f t="shared" si="28"/>
        <v>445347.66000000003</v>
      </c>
      <c r="R141" s="14"/>
      <c r="S141" s="14"/>
      <c r="T141" s="14"/>
      <c r="U141" s="15"/>
      <c r="V141" s="14"/>
      <c r="W141" s="14"/>
      <c r="X141" s="14"/>
      <c r="Y141" s="14"/>
      <c r="Z141" s="82" t="s">
        <v>11</v>
      </c>
      <c r="AA141" s="43">
        <f t="shared" si="29"/>
        <v>1855.6152499999998</v>
      </c>
    </row>
    <row r="142" spans="1:27" s="16" customFormat="1" ht="15" x14ac:dyDescent="0.25">
      <c r="A142" s="29">
        <v>86</v>
      </c>
      <c r="B142" s="28" t="s">
        <v>139</v>
      </c>
      <c r="C142" s="83" t="s">
        <v>127</v>
      </c>
      <c r="D142" s="38">
        <v>925.3</v>
      </c>
      <c r="E142" s="35">
        <v>39.85</v>
      </c>
      <c r="F142" s="36">
        <v>10.029999999999999</v>
      </c>
      <c r="G142" s="36">
        <v>6.23</v>
      </c>
      <c r="H142" s="36">
        <v>8.64</v>
      </c>
      <c r="I142" s="36">
        <v>6.43</v>
      </c>
      <c r="J142" s="36">
        <v>2.73</v>
      </c>
      <c r="K142" s="36">
        <v>3.23</v>
      </c>
      <c r="L142" s="37"/>
      <c r="M142" s="38"/>
      <c r="N142" s="38"/>
      <c r="O142" s="38"/>
      <c r="P142" s="39">
        <f t="shared" si="27"/>
        <v>36873.205000000002</v>
      </c>
      <c r="Q142" s="39">
        <f t="shared" si="28"/>
        <v>442478.46</v>
      </c>
      <c r="R142" s="14"/>
      <c r="S142" s="14"/>
      <c r="T142" s="14"/>
      <c r="U142" s="15"/>
      <c r="V142" s="14"/>
      <c r="W142" s="14"/>
      <c r="X142" s="14"/>
      <c r="Y142" s="14"/>
      <c r="Z142" s="82" t="s">
        <v>11</v>
      </c>
      <c r="AA142" s="43">
        <f t="shared" si="29"/>
        <v>1843.6602500000001</v>
      </c>
    </row>
    <row r="143" spans="1:27" s="16" customFormat="1" ht="15" x14ac:dyDescent="0.25">
      <c r="A143" s="29">
        <v>87</v>
      </c>
      <c r="B143" s="28" t="s">
        <v>139</v>
      </c>
      <c r="C143" s="83" t="s">
        <v>128</v>
      </c>
      <c r="D143" s="38">
        <v>901.9</v>
      </c>
      <c r="E143" s="35">
        <v>39.85</v>
      </c>
      <c r="F143" s="36">
        <v>10.029999999999999</v>
      </c>
      <c r="G143" s="36">
        <v>6.23</v>
      </c>
      <c r="H143" s="36">
        <v>8.64</v>
      </c>
      <c r="I143" s="36">
        <v>6.43</v>
      </c>
      <c r="J143" s="36">
        <v>2.73</v>
      </c>
      <c r="K143" s="36">
        <v>3.23</v>
      </c>
      <c r="L143" s="37"/>
      <c r="M143" s="38"/>
      <c r="N143" s="38"/>
      <c r="O143" s="38"/>
      <c r="P143" s="39">
        <f t="shared" si="27"/>
        <v>35940.715000000004</v>
      </c>
      <c r="Q143" s="39">
        <f t="shared" si="28"/>
        <v>431288.58000000007</v>
      </c>
      <c r="R143" s="14"/>
      <c r="S143" s="14"/>
      <c r="T143" s="14"/>
      <c r="U143" s="15"/>
      <c r="V143" s="14"/>
      <c r="W143" s="14"/>
      <c r="X143" s="14"/>
      <c r="Y143" s="14"/>
      <c r="Z143" s="82" t="s">
        <v>11</v>
      </c>
      <c r="AA143" s="43">
        <f t="shared" si="29"/>
        <v>1797.03575</v>
      </c>
    </row>
    <row r="144" spans="1:27" s="16" customFormat="1" ht="15" x14ac:dyDescent="0.25">
      <c r="A144" s="29"/>
      <c r="B144" s="28"/>
      <c r="C144" s="83"/>
      <c r="D144" s="51"/>
      <c r="E144" s="57" t="s">
        <v>227</v>
      </c>
      <c r="F144" s="58"/>
      <c r="G144" s="58"/>
      <c r="H144" s="58"/>
      <c r="I144" s="58"/>
      <c r="J144" s="58"/>
      <c r="K144" s="58"/>
      <c r="L144" s="59"/>
      <c r="M144" s="57"/>
      <c r="N144" s="60"/>
      <c r="O144" s="60"/>
      <c r="P144" s="61"/>
      <c r="Q144" s="44"/>
      <c r="R144" s="14"/>
      <c r="S144" s="14"/>
      <c r="T144" s="14"/>
      <c r="U144" s="15"/>
      <c r="V144" s="14"/>
      <c r="W144" s="14"/>
      <c r="X144" s="14"/>
      <c r="Y144" s="14"/>
      <c r="Z144" s="86"/>
      <c r="AA144" s="49">
        <f>SUM(AA135:AA143)</f>
        <v>16601.111499999999</v>
      </c>
    </row>
    <row r="145" spans="1:27" s="16" customFormat="1" ht="15" x14ac:dyDescent="0.25">
      <c r="A145" s="29"/>
      <c r="B145" s="88" t="s">
        <v>228</v>
      </c>
      <c r="C145" s="68"/>
      <c r="D145" s="79"/>
      <c r="E145" s="14"/>
      <c r="F145" s="14"/>
      <c r="G145" s="14"/>
      <c r="H145" s="14"/>
      <c r="I145" s="14"/>
      <c r="J145" s="14"/>
      <c r="K145" s="14"/>
      <c r="L145" s="70"/>
      <c r="M145" s="70"/>
      <c r="N145" s="14"/>
      <c r="O145" s="14"/>
      <c r="P145" s="14"/>
      <c r="Q145" s="14"/>
      <c r="R145" s="14"/>
      <c r="S145" s="14"/>
      <c r="T145" s="14"/>
      <c r="U145" s="15"/>
      <c r="V145" s="14"/>
      <c r="W145" s="14"/>
      <c r="X145" s="14"/>
      <c r="Y145" s="14"/>
      <c r="AA145" s="32"/>
    </row>
    <row r="146" spans="1:27" s="16" customFormat="1" ht="15" x14ac:dyDescent="0.25">
      <c r="A146" s="29">
        <v>88</v>
      </c>
      <c r="B146" s="28" t="s">
        <v>139</v>
      </c>
      <c r="C146" s="33" t="s">
        <v>202</v>
      </c>
      <c r="D146" s="38">
        <v>846.4</v>
      </c>
      <c r="E146" s="35">
        <v>41.37</v>
      </c>
      <c r="F146" s="36">
        <v>10.029999999999999</v>
      </c>
      <c r="G146" s="36">
        <v>6.23</v>
      </c>
      <c r="H146" s="36">
        <v>8.64</v>
      </c>
      <c r="I146" s="36">
        <v>6.43</v>
      </c>
      <c r="J146" s="36">
        <v>2.73</v>
      </c>
      <c r="K146" s="36">
        <v>3.23</v>
      </c>
      <c r="L146" s="37"/>
      <c r="M146" s="38"/>
      <c r="N146" s="38">
        <v>1.43</v>
      </c>
      <c r="O146" s="38"/>
      <c r="P146" s="39">
        <f>D146*E146</f>
        <v>35015.567999999999</v>
      </c>
      <c r="Q146" s="39">
        <f t="shared" ref="Q146" si="30">P146*12</f>
        <v>420186.81599999999</v>
      </c>
      <c r="R146" s="14"/>
      <c r="S146" s="14"/>
      <c r="T146" s="14"/>
      <c r="U146" s="15"/>
      <c r="V146" s="14"/>
      <c r="W146" s="14"/>
      <c r="X146" s="14"/>
      <c r="Y146" s="14"/>
      <c r="Z146" s="82" t="s">
        <v>140</v>
      </c>
      <c r="AA146" s="43">
        <f>P146*5/100</f>
        <v>1750.7783999999999</v>
      </c>
    </row>
    <row r="147" spans="1:27" s="16" customFormat="1" ht="15" x14ac:dyDescent="0.25">
      <c r="A147" s="29">
        <v>89</v>
      </c>
      <c r="B147" s="28" t="s">
        <v>139</v>
      </c>
      <c r="C147" s="33" t="s">
        <v>112</v>
      </c>
      <c r="D147" s="38">
        <v>811.8</v>
      </c>
      <c r="E147" s="35">
        <v>41.37</v>
      </c>
      <c r="F147" s="36">
        <v>10.029999999999999</v>
      </c>
      <c r="G147" s="36">
        <v>6.23</v>
      </c>
      <c r="H147" s="36">
        <v>8.64</v>
      </c>
      <c r="I147" s="36">
        <v>6.43</v>
      </c>
      <c r="J147" s="36">
        <v>2.73</v>
      </c>
      <c r="K147" s="36">
        <v>3.23</v>
      </c>
      <c r="L147" s="37"/>
      <c r="M147" s="38"/>
      <c r="N147" s="38">
        <v>1.43</v>
      </c>
      <c r="O147" s="38"/>
      <c r="P147" s="39">
        <f t="shared" ref="P147:P151" si="31">D147*E147</f>
        <v>33584.165999999997</v>
      </c>
      <c r="Q147" s="39">
        <v>377194.75199999992</v>
      </c>
      <c r="R147" s="14"/>
      <c r="S147" s="14"/>
      <c r="T147" s="14"/>
      <c r="U147" s="15"/>
      <c r="V147" s="14"/>
      <c r="W147" s="14"/>
      <c r="X147" s="14"/>
      <c r="Y147" s="14"/>
      <c r="Z147" s="82" t="s">
        <v>140</v>
      </c>
      <c r="AA147" s="43">
        <f t="shared" ref="AA147:AA151" si="32">P147*5/100</f>
        <v>1679.2082999999998</v>
      </c>
    </row>
    <row r="148" spans="1:27" s="16" customFormat="1" ht="15" x14ac:dyDescent="0.25">
      <c r="A148" s="29">
        <v>90</v>
      </c>
      <c r="B148" s="28" t="s">
        <v>139</v>
      </c>
      <c r="C148" s="33" t="s">
        <v>207</v>
      </c>
      <c r="D148" s="38">
        <v>828.2</v>
      </c>
      <c r="E148" s="35">
        <v>41.37</v>
      </c>
      <c r="F148" s="36"/>
      <c r="G148" s="36"/>
      <c r="H148" s="36"/>
      <c r="I148" s="36"/>
      <c r="J148" s="36"/>
      <c r="K148" s="36"/>
      <c r="L148" s="37"/>
      <c r="M148" s="38"/>
      <c r="N148" s="38"/>
      <c r="O148" s="38"/>
      <c r="P148" s="39">
        <f t="shared" si="31"/>
        <v>34262.633999999998</v>
      </c>
      <c r="Q148" s="39"/>
      <c r="R148" s="14"/>
      <c r="S148" s="14"/>
      <c r="T148" s="14"/>
      <c r="U148" s="15"/>
      <c r="V148" s="14"/>
      <c r="W148" s="14"/>
      <c r="X148" s="14"/>
      <c r="Y148" s="14"/>
      <c r="Z148" s="82"/>
      <c r="AA148" s="43">
        <f t="shared" si="32"/>
        <v>1713.1316999999999</v>
      </c>
    </row>
    <row r="149" spans="1:27" s="16" customFormat="1" ht="15" x14ac:dyDescent="0.25">
      <c r="A149" s="29">
        <v>91</v>
      </c>
      <c r="B149" s="28" t="s">
        <v>139</v>
      </c>
      <c r="C149" s="33" t="s">
        <v>208</v>
      </c>
      <c r="D149" s="38">
        <v>827.4</v>
      </c>
      <c r="E149" s="35">
        <v>41.37</v>
      </c>
      <c r="F149" s="36"/>
      <c r="G149" s="36"/>
      <c r="H149" s="36"/>
      <c r="I149" s="36"/>
      <c r="J149" s="36"/>
      <c r="K149" s="36"/>
      <c r="L149" s="37"/>
      <c r="M149" s="38"/>
      <c r="N149" s="38"/>
      <c r="O149" s="38"/>
      <c r="P149" s="39">
        <f t="shared" si="31"/>
        <v>34229.538</v>
      </c>
      <c r="Q149" s="39"/>
      <c r="R149" s="14"/>
      <c r="S149" s="14"/>
      <c r="T149" s="14"/>
      <c r="U149" s="15"/>
      <c r="V149" s="14"/>
      <c r="W149" s="14"/>
      <c r="X149" s="14"/>
      <c r="Y149" s="14"/>
      <c r="Z149" s="82"/>
      <c r="AA149" s="43">
        <f t="shared" si="32"/>
        <v>1711.4769000000001</v>
      </c>
    </row>
    <row r="150" spans="1:27" s="16" customFormat="1" ht="15" x14ac:dyDescent="0.25">
      <c r="A150" s="29">
        <v>92</v>
      </c>
      <c r="B150" s="28" t="s">
        <v>139</v>
      </c>
      <c r="C150" s="33" t="s">
        <v>209</v>
      </c>
      <c r="D150" s="38">
        <v>1476.5</v>
      </c>
      <c r="E150" s="35">
        <v>41.37</v>
      </c>
      <c r="F150" s="36"/>
      <c r="G150" s="36"/>
      <c r="H150" s="36"/>
      <c r="I150" s="36"/>
      <c r="J150" s="36"/>
      <c r="K150" s="36"/>
      <c r="L150" s="37"/>
      <c r="M150" s="38"/>
      <c r="N150" s="38"/>
      <c r="O150" s="38"/>
      <c r="P150" s="39">
        <f t="shared" si="31"/>
        <v>61082.804999999993</v>
      </c>
      <c r="Q150" s="39"/>
      <c r="R150" s="14"/>
      <c r="S150" s="14"/>
      <c r="T150" s="14"/>
      <c r="U150" s="15"/>
      <c r="V150" s="14"/>
      <c r="W150" s="14"/>
      <c r="X150" s="14"/>
      <c r="Y150" s="14"/>
      <c r="Z150" s="82"/>
      <c r="AA150" s="43">
        <f t="shared" si="32"/>
        <v>3054.1402499999995</v>
      </c>
    </row>
    <row r="151" spans="1:27" s="16" customFormat="1" ht="15" x14ac:dyDescent="0.25">
      <c r="A151" s="29">
        <v>93</v>
      </c>
      <c r="B151" s="28" t="s">
        <v>139</v>
      </c>
      <c r="C151" s="33" t="s">
        <v>210</v>
      </c>
      <c r="D151" s="38">
        <v>1476.5</v>
      </c>
      <c r="E151" s="35">
        <v>41.37</v>
      </c>
      <c r="F151" s="36"/>
      <c r="G151" s="36"/>
      <c r="H151" s="36"/>
      <c r="I151" s="36"/>
      <c r="J151" s="36"/>
      <c r="K151" s="36"/>
      <c r="L151" s="37"/>
      <c r="M151" s="38"/>
      <c r="N151" s="38"/>
      <c r="O151" s="38"/>
      <c r="P151" s="39">
        <f t="shared" si="31"/>
        <v>61082.804999999993</v>
      </c>
      <c r="Q151" s="39"/>
      <c r="R151" s="14"/>
      <c r="S151" s="14"/>
      <c r="T151" s="14"/>
      <c r="U151" s="15"/>
      <c r="V151" s="14"/>
      <c r="W151" s="14"/>
      <c r="X151" s="14"/>
      <c r="Y151" s="14"/>
      <c r="Z151" s="82"/>
      <c r="AA151" s="43">
        <f t="shared" si="32"/>
        <v>3054.1402499999995</v>
      </c>
    </row>
    <row r="152" spans="1:27" s="16" customFormat="1" ht="15" x14ac:dyDescent="0.25">
      <c r="A152" s="29"/>
      <c r="B152" s="28"/>
      <c r="C152" s="33"/>
      <c r="D152" s="51"/>
      <c r="E152" s="57" t="s">
        <v>229</v>
      </c>
      <c r="F152" s="58"/>
      <c r="G152" s="58"/>
      <c r="H152" s="58"/>
      <c r="I152" s="58"/>
      <c r="J152" s="58"/>
      <c r="K152" s="58"/>
      <c r="L152" s="59"/>
      <c r="M152" s="57"/>
      <c r="N152" s="60"/>
      <c r="O152" s="60"/>
      <c r="P152" s="61"/>
      <c r="Q152" s="44"/>
      <c r="R152" s="14"/>
      <c r="S152" s="14"/>
      <c r="T152" s="14"/>
      <c r="U152" s="15"/>
      <c r="V152" s="14"/>
      <c r="W152" s="14"/>
      <c r="X152" s="14"/>
      <c r="Y152" s="14"/>
      <c r="Z152" s="86"/>
      <c r="AA152" s="49">
        <f>SUM(AA146:AA151)</f>
        <v>12962.875799999998</v>
      </c>
    </row>
    <row r="153" spans="1:27" s="16" customFormat="1" ht="15" x14ac:dyDescent="0.25">
      <c r="A153" s="29"/>
      <c r="B153" s="88" t="s">
        <v>230</v>
      </c>
      <c r="C153" s="68"/>
      <c r="D153" s="79"/>
      <c r="E153" s="14"/>
      <c r="F153" s="14"/>
      <c r="G153" s="14"/>
      <c r="H153" s="14"/>
      <c r="I153" s="14"/>
      <c r="J153" s="14"/>
      <c r="K153" s="14"/>
      <c r="L153" s="70"/>
      <c r="M153" s="70"/>
      <c r="N153" s="14"/>
      <c r="O153" s="14"/>
      <c r="P153" s="14"/>
      <c r="Q153" s="14"/>
      <c r="R153" s="14"/>
      <c r="S153" s="14"/>
      <c r="T153" s="14"/>
      <c r="U153" s="15"/>
      <c r="V153" s="14"/>
      <c r="W153" s="14"/>
      <c r="X153" s="14"/>
      <c r="Y153" s="14"/>
      <c r="AA153" s="32"/>
    </row>
    <row r="154" spans="1:27" s="16" customFormat="1" ht="15" x14ac:dyDescent="0.25">
      <c r="A154" s="29">
        <v>94</v>
      </c>
      <c r="B154" s="28" t="s">
        <v>139</v>
      </c>
      <c r="C154" s="28" t="s">
        <v>108</v>
      </c>
      <c r="D154" s="38">
        <v>5298.5</v>
      </c>
      <c r="E154" s="35">
        <v>42.1</v>
      </c>
      <c r="F154" s="36">
        <v>10.029999999999999</v>
      </c>
      <c r="G154" s="36">
        <v>6.23</v>
      </c>
      <c r="H154" s="36">
        <v>8.64</v>
      </c>
      <c r="I154" s="36">
        <v>6.43</v>
      </c>
      <c r="J154" s="36">
        <v>2.73</v>
      </c>
      <c r="K154" s="36">
        <v>3.23</v>
      </c>
      <c r="L154" s="37"/>
      <c r="M154" s="38"/>
      <c r="N154" s="55">
        <v>1.43</v>
      </c>
      <c r="O154" s="55">
        <v>0.91</v>
      </c>
      <c r="P154" s="39">
        <f>D154*E154</f>
        <v>223066.85</v>
      </c>
      <c r="Q154" s="39">
        <f t="shared" ref="Q154:Q156" si="33">P154*12</f>
        <v>2676802.2000000002</v>
      </c>
      <c r="R154" s="14"/>
      <c r="S154" s="14"/>
      <c r="T154" s="14"/>
      <c r="U154" s="15"/>
      <c r="V154" s="14"/>
      <c r="W154" s="14"/>
      <c r="X154" s="14"/>
      <c r="Y154" s="14"/>
      <c r="Z154" s="82" t="s">
        <v>140</v>
      </c>
      <c r="AA154" s="43">
        <f t="shared" ref="AA154:AA156" si="34">P154*5/100</f>
        <v>11153.342500000001</v>
      </c>
    </row>
    <row r="155" spans="1:27" s="16" customFormat="1" ht="15" x14ac:dyDescent="0.25">
      <c r="A155" s="29">
        <v>95</v>
      </c>
      <c r="B155" s="28" t="s">
        <v>139</v>
      </c>
      <c r="C155" s="28" t="s">
        <v>110</v>
      </c>
      <c r="D155" s="38">
        <v>922.5</v>
      </c>
      <c r="E155" s="35">
        <v>42.1</v>
      </c>
      <c r="F155" s="36">
        <v>10.029999999999999</v>
      </c>
      <c r="G155" s="36">
        <v>6.23</v>
      </c>
      <c r="H155" s="36">
        <v>8.64</v>
      </c>
      <c r="I155" s="36">
        <v>6.43</v>
      </c>
      <c r="J155" s="36">
        <v>2.73</v>
      </c>
      <c r="K155" s="36">
        <v>3.23</v>
      </c>
      <c r="L155" s="37"/>
      <c r="M155" s="38"/>
      <c r="N155" s="55">
        <v>1.43</v>
      </c>
      <c r="O155" s="55">
        <v>0.91</v>
      </c>
      <c r="P155" s="39">
        <f>D155*E155</f>
        <v>38837.25</v>
      </c>
      <c r="Q155" s="39">
        <f t="shared" si="33"/>
        <v>466047</v>
      </c>
      <c r="R155" s="14"/>
      <c r="S155" s="14"/>
      <c r="T155" s="14"/>
      <c r="U155" s="15"/>
      <c r="V155" s="14"/>
      <c r="W155" s="14"/>
      <c r="X155" s="14"/>
      <c r="Y155" s="14"/>
      <c r="Z155" s="82" t="s">
        <v>140</v>
      </c>
      <c r="AA155" s="43">
        <f t="shared" si="34"/>
        <v>1941.8625</v>
      </c>
    </row>
    <row r="156" spans="1:27" s="16" customFormat="1" ht="15" x14ac:dyDescent="0.25">
      <c r="A156" s="29">
        <v>96</v>
      </c>
      <c r="B156" s="92" t="s">
        <v>139</v>
      </c>
      <c r="C156" s="92" t="s">
        <v>111</v>
      </c>
      <c r="D156" s="93">
        <v>911.5</v>
      </c>
      <c r="E156" s="94">
        <v>42.1</v>
      </c>
      <c r="F156" s="95">
        <v>10.029999999999999</v>
      </c>
      <c r="G156" s="95">
        <v>6.23</v>
      </c>
      <c r="H156" s="95">
        <v>8.64</v>
      </c>
      <c r="I156" s="95">
        <v>6.43</v>
      </c>
      <c r="J156" s="95">
        <v>2.73</v>
      </c>
      <c r="K156" s="95">
        <v>3.23</v>
      </c>
      <c r="L156" s="96"/>
      <c r="M156" s="93"/>
      <c r="N156" s="97">
        <v>1.43</v>
      </c>
      <c r="O156" s="97">
        <v>0.91</v>
      </c>
      <c r="P156" s="98">
        <f>D156*E156</f>
        <v>38374.15</v>
      </c>
      <c r="Q156" s="98">
        <f t="shared" si="33"/>
        <v>460489.80000000005</v>
      </c>
      <c r="R156" s="14"/>
      <c r="S156" s="14"/>
      <c r="T156" s="14"/>
      <c r="U156" s="15"/>
      <c r="V156" s="14"/>
      <c r="W156" s="14"/>
      <c r="X156" s="14"/>
      <c r="Y156" s="14"/>
      <c r="Z156" s="99" t="s">
        <v>140</v>
      </c>
      <c r="AA156" s="43">
        <f t="shared" si="34"/>
        <v>1918.7075</v>
      </c>
    </row>
    <row r="157" spans="1:27" s="16" customFormat="1" ht="15" x14ac:dyDescent="0.25">
      <c r="A157" s="29"/>
      <c r="B157" s="29"/>
      <c r="C157" s="68"/>
      <c r="D157" s="100"/>
      <c r="E157" s="57" t="s">
        <v>233</v>
      </c>
      <c r="F157" s="58"/>
      <c r="G157" s="58"/>
      <c r="H157" s="58"/>
      <c r="I157" s="58"/>
      <c r="J157" s="58"/>
      <c r="K157" s="58"/>
      <c r="L157" s="59"/>
      <c r="M157" s="57"/>
      <c r="N157" s="60"/>
      <c r="O157" s="60"/>
      <c r="P157" s="61"/>
      <c r="Q157" s="29"/>
      <c r="R157" s="29"/>
      <c r="S157" s="29"/>
      <c r="T157" s="29"/>
      <c r="U157" s="101"/>
      <c r="V157" s="29"/>
      <c r="W157" s="29"/>
      <c r="X157" s="29"/>
      <c r="Y157" s="29"/>
      <c r="Z157" s="29"/>
      <c r="AA157" s="49">
        <f>SUM(AA154:AA156)</f>
        <v>15013.9125</v>
      </c>
    </row>
    <row r="158" spans="1:27" s="16" customFormat="1" ht="15" x14ac:dyDescent="0.25">
      <c r="A158" s="29"/>
      <c r="B158" s="88" t="s">
        <v>231</v>
      </c>
      <c r="C158" s="71"/>
      <c r="D158" s="135"/>
      <c r="E158" s="116"/>
      <c r="F158" s="117"/>
      <c r="G158" s="117"/>
      <c r="H158" s="117"/>
      <c r="I158" s="117"/>
      <c r="J158" s="117"/>
      <c r="K158" s="117"/>
      <c r="L158" s="118"/>
      <c r="M158" s="116"/>
      <c r="N158" s="119"/>
      <c r="O158" s="119"/>
      <c r="P158" s="62"/>
      <c r="Q158" s="18"/>
      <c r="R158" s="18"/>
      <c r="S158" s="18"/>
      <c r="T158" s="18"/>
      <c r="U158" s="134"/>
      <c r="V158" s="18"/>
      <c r="W158" s="18"/>
      <c r="X158" s="18"/>
      <c r="Y158" s="18"/>
      <c r="Z158" s="18"/>
      <c r="AA158" s="129"/>
    </row>
    <row r="159" spans="1:27" s="16" customFormat="1" ht="15" x14ac:dyDescent="0.25">
      <c r="A159" s="29">
        <v>97</v>
      </c>
      <c r="B159" s="29" t="s">
        <v>139</v>
      </c>
      <c r="C159" s="68" t="s">
        <v>109</v>
      </c>
      <c r="D159" s="100">
        <v>1624.3</v>
      </c>
      <c r="E159" s="38">
        <v>41.85</v>
      </c>
      <c r="F159" s="36">
        <v>10.029999999999999</v>
      </c>
      <c r="G159" s="36">
        <v>6.23</v>
      </c>
      <c r="H159" s="36">
        <v>8.64</v>
      </c>
      <c r="I159" s="36">
        <v>6.43</v>
      </c>
      <c r="J159" s="36">
        <v>2.73</v>
      </c>
      <c r="K159" s="36">
        <v>3.23</v>
      </c>
      <c r="L159" s="37"/>
      <c r="M159" s="38"/>
      <c r="N159" s="55">
        <v>1.43</v>
      </c>
      <c r="O159" s="55">
        <v>0.91</v>
      </c>
      <c r="P159" s="39">
        <f>D159*E159</f>
        <v>67976.955000000002</v>
      </c>
      <c r="Q159" s="29">
        <v>772452.10799999977</v>
      </c>
      <c r="R159" s="29"/>
      <c r="S159" s="29"/>
      <c r="T159" s="29"/>
      <c r="U159" s="101"/>
      <c r="V159" s="29"/>
      <c r="W159" s="29"/>
      <c r="X159" s="29"/>
      <c r="Y159" s="29"/>
      <c r="Z159" s="29" t="s">
        <v>140</v>
      </c>
      <c r="AA159" s="43">
        <f>P159*5/100</f>
        <v>3398.8477500000004</v>
      </c>
    </row>
    <row r="160" spans="1:27" s="16" customFormat="1" ht="15" x14ac:dyDescent="0.25">
      <c r="A160" s="29"/>
      <c r="B160" s="29"/>
      <c r="C160" s="68"/>
      <c r="D160" s="100"/>
      <c r="E160" s="57" t="s">
        <v>232</v>
      </c>
      <c r="F160" s="58"/>
      <c r="G160" s="58"/>
      <c r="H160" s="58"/>
      <c r="I160" s="58"/>
      <c r="J160" s="58"/>
      <c r="K160" s="58"/>
      <c r="L160" s="59"/>
      <c r="M160" s="57"/>
      <c r="N160" s="60"/>
      <c r="O160" s="60"/>
      <c r="P160" s="61"/>
      <c r="Q160" s="29"/>
      <c r="R160" s="29"/>
      <c r="S160" s="29"/>
      <c r="T160" s="29"/>
      <c r="U160" s="101"/>
      <c r="V160" s="29"/>
      <c r="W160" s="29"/>
      <c r="X160" s="29"/>
      <c r="Y160" s="29"/>
      <c r="Z160" s="29"/>
      <c r="AA160" s="49">
        <f>P159*5/100</f>
        <v>3398.8477500000004</v>
      </c>
    </row>
    <row r="161" spans="1:27" s="16" customFormat="1" ht="15" x14ac:dyDescent="0.25">
      <c r="A161" s="29"/>
      <c r="B161" s="88" t="s">
        <v>234</v>
      </c>
      <c r="C161" s="68"/>
      <c r="D161" s="79"/>
      <c r="E161" s="29"/>
      <c r="F161" s="29"/>
      <c r="G161" s="29"/>
      <c r="H161" s="29"/>
      <c r="I161" s="29"/>
      <c r="J161" s="29"/>
      <c r="K161" s="29"/>
      <c r="L161" s="68"/>
      <c r="M161" s="68"/>
      <c r="N161" s="29"/>
      <c r="O161" s="29"/>
      <c r="P161" s="29"/>
      <c r="Q161" s="29"/>
      <c r="R161" s="29"/>
      <c r="S161" s="29"/>
      <c r="T161" s="29"/>
      <c r="U161" s="101"/>
      <c r="V161" s="29"/>
      <c r="W161" s="29"/>
      <c r="X161" s="29"/>
      <c r="Y161" s="29"/>
      <c r="Z161" s="32"/>
      <c r="AA161" s="32"/>
    </row>
    <row r="162" spans="1:27" s="16" customFormat="1" ht="15" x14ac:dyDescent="0.25">
      <c r="A162" s="29">
        <v>98</v>
      </c>
      <c r="B162" s="92" t="s">
        <v>139</v>
      </c>
      <c r="C162" s="120" t="s">
        <v>186</v>
      </c>
      <c r="D162" s="138">
        <v>162.9</v>
      </c>
      <c r="E162" s="122">
        <v>139.75</v>
      </c>
      <c r="F162" s="136">
        <v>10.029999999999999</v>
      </c>
      <c r="G162" s="136">
        <v>6.23</v>
      </c>
      <c r="H162" s="136">
        <v>8.64</v>
      </c>
      <c r="I162" s="136">
        <v>6.43</v>
      </c>
      <c r="J162" s="136">
        <v>2.73</v>
      </c>
      <c r="K162" s="136">
        <v>3.23</v>
      </c>
      <c r="L162" s="123"/>
      <c r="M162" s="124"/>
      <c r="N162" s="124">
        <v>1.43</v>
      </c>
      <c r="O162" s="124"/>
      <c r="P162" s="125">
        <f>D162*E162</f>
        <v>22765.275000000001</v>
      </c>
      <c r="Q162" s="125">
        <f t="shared" ref="Q162:Q164" si="35">P162*12</f>
        <v>273183.30000000005</v>
      </c>
      <c r="R162" s="14"/>
      <c r="S162" s="14"/>
      <c r="T162" s="14"/>
      <c r="U162" s="15"/>
      <c r="V162" s="14"/>
      <c r="W162" s="14"/>
      <c r="X162" s="14"/>
      <c r="Y162" s="14"/>
      <c r="Z162" s="137" t="s">
        <v>140</v>
      </c>
      <c r="AA162" s="127">
        <f t="shared" ref="AA162:AA164" si="36">P162*5/100</f>
        <v>1138.2637500000001</v>
      </c>
    </row>
    <row r="163" spans="1:27" s="16" customFormat="1" ht="15" x14ac:dyDescent="0.25">
      <c r="A163" s="29">
        <v>99</v>
      </c>
      <c r="B163" s="54" t="s">
        <v>139</v>
      </c>
      <c r="C163" s="33" t="s">
        <v>187</v>
      </c>
      <c r="D163" s="139">
        <v>150.6</v>
      </c>
      <c r="E163" s="35">
        <v>139.75</v>
      </c>
      <c r="F163" s="36"/>
      <c r="G163" s="36"/>
      <c r="H163" s="36"/>
      <c r="I163" s="36"/>
      <c r="J163" s="36"/>
      <c r="K163" s="36"/>
      <c r="L163" s="37"/>
      <c r="M163" s="38"/>
      <c r="N163" s="38"/>
      <c r="O163" s="38"/>
      <c r="P163" s="39">
        <f>D163*E163</f>
        <v>21046.35</v>
      </c>
      <c r="Q163" s="39"/>
      <c r="R163" s="14"/>
      <c r="S163" s="14"/>
      <c r="T163" s="14"/>
      <c r="U163" s="15"/>
      <c r="V163" s="14"/>
      <c r="W163" s="14"/>
      <c r="X163" s="14"/>
      <c r="Y163" s="14"/>
      <c r="Z163" s="82"/>
      <c r="AA163" s="43">
        <f t="shared" si="36"/>
        <v>1052.3175000000001</v>
      </c>
    </row>
    <row r="164" spans="1:27" s="16" customFormat="1" ht="15" x14ac:dyDescent="0.25">
      <c r="A164" s="29">
        <v>100</v>
      </c>
      <c r="B164" s="28" t="s">
        <v>139</v>
      </c>
      <c r="C164" s="33" t="s">
        <v>188</v>
      </c>
      <c r="D164" s="139">
        <v>171.2</v>
      </c>
      <c r="E164" s="35">
        <v>139.75</v>
      </c>
      <c r="F164" s="36">
        <v>10.029999999999999</v>
      </c>
      <c r="G164" s="36">
        <v>6.23</v>
      </c>
      <c r="H164" s="36">
        <v>8.64</v>
      </c>
      <c r="I164" s="36">
        <v>6.43</v>
      </c>
      <c r="J164" s="36">
        <v>2.73</v>
      </c>
      <c r="K164" s="36">
        <v>3.23</v>
      </c>
      <c r="L164" s="37"/>
      <c r="M164" s="38"/>
      <c r="N164" s="38">
        <v>1.43</v>
      </c>
      <c r="O164" s="38"/>
      <c r="P164" s="39">
        <f>D164*E164</f>
        <v>23925.199999999997</v>
      </c>
      <c r="Q164" s="39">
        <f t="shared" si="35"/>
        <v>287102.39999999997</v>
      </c>
      <c r="R164" s="14"/>
      <c r="S164" s="14"/>
      <c r="T164" s="14"/>
      <c r="U164" s="15"/>
      <c r="V164" s="14"/>
      <c r="W164" s="14"/>
      <c r="X164" s="14"/>
      <c r="Y164" s="14"/>
      <c r="Z164" s="82" t="s">
        <v>140</v>
      </c>
      <c r="AA164" s="43">
        <f t="shared" si="36"/>
        <v>1196.2599999999998</v>
      </c>
    </row>
    <row r="165" spans="1:27" s="16" customFormat="1" ht="15" x14ac:dyDescent="0.25">
      <c r="A165" s="29"/>
      <c r="B165" s="28"/>
      <c r="C165" s="33"/>
      <c r="D165" s="51"/>
      <c r="E165" s="57" t="s">
        <v>236</v>
      </c>
      <c r="F165" s="58"/>
      <c r="G165" s="58"/>
      <c r="H165" s="58"/>
      <c r="I165" s="58"/>
      <c r="J165" s="58"/>
      <c r="K165" s="58"/>
      <c r="L165" s="59"/>
      <c r="M165" s="57"/>
      <c r="N165" s="60"/>
      <c r="O165" s="60"/>
      <c r="P165" s="61"/>
      <c r="Q165" s="44"/>
      <c r="R165" s="14"/>
      <c r="S165" s="14"/>
      <c r="T165" s="14"/>
      <c r="U165" s="15"/>
      <c r="V165" s="14"/>
      <c r="W165" s="14"/>
      <c r="X165" s="14"/>
      <c r="Y165" s="14"/>
      <c r="Z165" s="86"/>
      <c r="AA165" s="49">
        <f>SUM(AA162:AA164)</f>
        <v>3386.8412499999999</v>
      </c>
    </row>
    <row r="166" spans="1:27" s="16" customFormat="1" ht="15" x14ac:dyDescent="0.25">
      <c r="A166" s="29"/>
      <c r="B166" s="88" t="s">
        <v>235</v>
      </c>
      <c r="C166" s="68"/>
      <c r="D166" s="79"/>
      <c r="E166" s="14"/>
      <c r="F166" s="14"/>
      <c r="G166" s="14"/>
      <c r="H166" s="14"/>
      <c r="I166" s="14"/>
      <c r="J166" s="14"/>
      <c r="K166" s="14"/>
      <c r="L166" s="70"/>
      <c r="M166" s="70"/>
      <c r="N166" s="14"/>
      <c r="O166" s="14"/>
      <c r="P166" s="14"/>
      <c r="Q166" s="14"/>
      <c r="R166" s="14"/>
      <c r="S166" s="14"/>
      <c r="T166" s="14"/>
      <c r="U166" s="15"/>
      <c r="V166" s="14"/>
      <c r="W166" s="14"/>
      <c r="X166" s="14"/>
      <c r="Y166" s="14"/>
      <c r="AA166" s="32"/>
    </row>
    <row r="167" spans="1:27" s="16" customFormat="1" ht="15" x14ac:dyDescent="0.25">
      <c r="A167" s="29">
        <v>101</v>
      </c>
      <c r="B167" s="28" t="s">
        <v>139</v>
      </c>
      <c r="C167" s="28" t="s">
        <v>189</v>
      </c>
      <c r="D167" s="102">
        <v>875.8</v>
      </c>
      <c r="E167" s="35">
        <v>139.75</v>
      </c>
      <c r="F167" s="36">
        <v>10.029999999999999</v>
      </c>
      <c r="G167" s="36">
        <v>6.23</v>
      </c>
      <c r="H167" s="36">
        <v>8.64</v>
      </c>
      <c r="I167" s="36">
        <v>6.43</v>
      </c>
      <c r="J167" s="36">
        <v>2.73</v>
      </c>
      <c r="K167" s="36">
        <v>3.23</v>
      </c>
      <c r="L167" s="37"/>
      <c r="M167" s="38"/>
      <c r="N167" s="55">
        <v>1.43</v>
      </c>
      <c r="O167" s="55">
        <v>0.91</v>
      </c>
      <c r="P167" s="39">
        <f>D167*E167</f>
        <v>122393.04999999999</v>
      </c>
      <c r="Q167" s="39">
        <f t="shared" ref="Q167" si="37">P167*12</f>
        <v>1468716.5999999999</v>
      </c>
      <c r="R167" s="14"/>
      <c r="S167" s="14"/>
      <c r="T167" s="14"/>
      <c r="U167" s="15"/>
      <c r="V167" s="14"/>
      <c r="W167" s="14"/>
      <c r="X167" s="14"/>
      <c r="Y167" s="14"/>
      <c r="Z167" s="82" t="s">
        <v>140</v>
      </c>
      <c r="AA167" s="43">
        <f>P167*5/100</f>
        <v>6119.6525000000001</v>
      </c>
    </row>
    <row r="168" spans="1:27" s="16" customFormat="1" ht="15" x14ac:dyDescent="0.25">
      <c r="A168" s="29"/>
      <c r="B168" s="28"/>
      <c r="C168" s="28"/>
      <c r="D168" s="102"/>
      <c r="E168" s="110" t="s">
        <v>237</v>
      </c>
      <c r="F168" s="58"/>
      <c r="G168" s="58"/>
      <c r="H168" s="58"/>
      <c r="I168" s="58"/>
      <c r="J168" s="58"/>
      <c r="K168" s="58"/>
      <c r="L168" s="59"/>
      <c r="M168" s="57"/>
      <c r="N168" s="60"/>
      <c r="O168" s="60"/>
      <c r="P168" s="61"/>
      <c r="Q168" s="61"/>
      <c r="R168" s="63"/>
      <c r="S168" s="63"/>
      <c r="T168" s="63"/>
      <c r="U168" s="64"/>
      <c r="V168" s="63"/>
      <c r="W168" s="63"/>
      <c r="X168" s="63"/>
      <c r="Y168" s="63"/>
      <c r="Z168" s="105"/>
      <c r="AA168" s="49">
        <f>P167*5/100</f>
        <v>6119.6525000000001</v>
      </c>
    </row>
    <row r="169" spans="1:27" s="16" customFormat="1" ht="15" x14ac:dyDescent="0.25">
      <c r="A169" s="29"/>
      <c r="B169" s="106" t="s">
        <v>238</v>
      </c>
      <c r="C169" s="28"/>
      <c r="D169" s="102"/>
      <c r="E169" s="35"/>
      <c r="F169" s="36"/>
      <c r="G169" s="36"/>
      <c r="H169" s="36"/>
      <c r="I169" s="36"/>
      <c r="J169" s="36"/>
      <c r="K169" s="36"/>
      <c r="L169" s="37"/>
      <c r="M169" s="38"/>
      <c r="N169" s="55"/>
      <c r="O169" s="55"/>
      <c r="P169" s="39"/>
      <c r="Q169" s="39"/>
      <c r="R169" s="14"/>
      <c r="S169" s="14"/>
      <c r="T169" s="14"/>
      <c r="U169" s="15"/>
      <c r="V169" s="14"/>
      <c r="W169" s="14"/>
      <c r="X169" s="14"/>
      <c r="Y169" s="14"/>
      <c r="Z169" s="82"/>
      <c r="AA169" s="43"/>
    </row>
    <row r="170" spans="1:27" s="16" customFormat="1" ht="15" x14ac:dyDescent="0.25">
      <c r="A170" s="29">
        <v>102</v>
      </c>
      <c r="B170" s="28" t="s">
        <v>139</v>
      </c>
      <c r="C170" s="28" t="s">
        <v>206</v>
      </c>
      <c r="D170" s="102">
        <v>273.2</v>
      </c>
      <c r="E170" s="35">
        <v>31.95</v>
      </c>
      <c r="F170" s="36">
        <v>8728.74</v>
      </c>
      <c r="G170" s="36">
        <v>436.44</v>
      </c>
      <c r="H170" s="36"/>
      <c r="I170" s="36"/>
      <c r="J170" s="36"/>
      <c r="K170" s="36"/>
      <c r="L170" s="37"/>
      <c r="M170" s="38"/>
      <c r="N170" s="55"/>
      <c r="O170" s="55"/>
      <c r="P170" s="39">
        <f>D170*E170</f>
        <v>8728.74</v>
      </c>
      <c r="Q170" s="39">
        <v>436.44</v>
      </c>
      <c r="R170" s="14"/>
      <c r="S170" s="14"/>
      <c r="T170" s="14"/>
      <c r="U170" s="15"/>
      <c r="V170" s="14"/>
      <c r="W170" s="14"/>
      <c r="X170" s="14"/>
      <c r="Y170" s="14"/>
      <c r="Z170" s="82"/>
      <c r="AA170" s="43">
        <f>P170*5/100</f>
        <v>436.43699999999995</v>
      </c>
    </row>
    <row r="171" spans="1:27" s="16" customFormat="1" ht="15" x14ac:dyDescent="0.25">
      <c r="A171" s="29"/>
      <c r="B171" s="28"/>
      <c r="C171" s="28"/>
      <c r="D171" s="102"/>
      <c r="E171" s="113" t="s">
        <v>239</v>
      </c>
      <c r="F171" s="58"/>
      <c r="G171" s="58"/>
      <c r="H171" s="58"/>
      <c r="I171" s="58"/>
      <c r="J171" s="58"/>
      <c r="K171" s="58"/>
      <c r="L171" s="59"/>
      <c r="M171" s="57"/>
      <c r="N171" s="60"/>
      <c r="O171" s="60"/>
      <c r="P171" s="61"/>
      <c r="Q171" s="61"/>
      <c r="R171" s="63"/>
      <c r="S171" s="63"/>
      <c r="T171" s="63"/>
      <c r="U171" s="64"/>
      <c r="V171" s="63"/>
      <c r="W171" s="63"/>
      <c r="X171" s="63"/>
      <c r="Y171" s="63"/>
      <c r="Z171" s="105"/>
      <c r="AA171" s="49">
        <v>436.44</v>
      </c>
    </row>
    <row r="172" spans="1:27" s="16" customFormat="1" ht="15" x14ac:dyDescent="0.25">
      <c r="A172" s="29"/>
      <c r="B172" s="106" t="s">
        <v>240</v>
      </c>
      <c r="C172" s="28"/>
      <c r="D172" s="102"/>
      <c r="E172" s="35"/>
      <c r="F172" s="36"/>
      <c r="G172" s="36"/>
      <c r="H172" s="36"/>
      <c r="I172" s="36"/>
      <c r="J172" s="36"/>
      <c r="K172" s="36"/>
      <c r="L172" s="37"/>
      <c r="M172" s="38"/>
      <c r="N172" s="55"/>
      <c r="O172" s="55"/>
      <c r="P172" s="39"/>
      <c r="Q172" s="39"/>
      <c r="R172" s="14"/>
      <c r="S172" s="14"/>
      <c r="T172" s="14"/>
      <c r="U172" s="15"/>
      <c r="V172" s="14"/>
      <c r="W172" s="14"/>
      <c r="X172" s="14"/>
      <c r="Y172" s="14"/>
      <c r="Z172" s="82"/>
      <c r="AA172" s="43"/>
    </row>
    <row r="173" spans="1:27" s="16" customFormat="1" ht="15" x14ac:dyDescent="0.25">
      <c r="A173" s="29">
        <v>103</v>
      </c>
      <c r="B173" s="28" t="s">
        <v>139</v>
      </c>
      <c r="C173" s="28" t="s">
        <v>211</v>
      </c>
      <c r="D173" s="102">
        <v>327.39999999999998</v>
      </c>
      <c r="E173" s="35">
        <v>31.88</v>
      </c>
      <c r="F173" s="36"/>
      <c r="G173" s="36"/>
      <c r="H173" s="36"/>
      <c r="I173" s="36"/>
      <c r="J173" s="36"/>
      <c r="K173" s="36"/>
      <c r="L173" s="37"/>
      <c r="M173" s="38"/>
      <c r="N173" s="55"/>
      <c r="O173" s="55"/>
      <c r="P173" s="39">
        <f>D173*E173</f>
        <v>10437.511999999999</v>
      </c>
      <c r="Q173" s="39"/>
      <c r="R173" s="14"/>
      <c r="S173" s="14"/>
      <c r="T173" s="14"/>
      <c r="U173" s="15"/>
      <c r="V173" s="14"/>
      <c r="W173" s="14"/>
      <c r="X173" s="14"/>
      <c r="Y173" s="14"/>
      <c r="Z173" s="82"/>
      <c r="AA173" s="43">
        <f>P173*5/100</f>
        <v>521.87559999999996</v>
      </c>
    </row>
    <row r="174" spans="1:27" s="16" customFormat="1" ht="15" x14ac:dyDescent="0.25">
      <c r="A174" s="29">
        <v>104</v>
      </c>
      <c r="B174" s="28" t="s">
        <v>139</v>
      </c>
      <c r="C174" s="28" t="s">
        <v>212</v>
      </c>
      <c r="D174" s="102">
        <v>392</v>
      </c>
      <c r="E174" s="35">
        <v>31.88</v>
      </c>
      <c r="F174" s="36"/>
      <c r="G174" s="36"/>
      <c r="H174" s="36"/>
      <c r="I174" s="36"/>
      <c r="J174" s="36"/>
      <c r="K174" s="36"/>
      <c r="L174" s="37"/>
      <c r="M174" s="38"/>
      <c r="N174" s="55"/>
      <c r="O174" s="55"/>
      <c r="P174" s="39">
        <f>D174*E174</f>
        <v>12496.96</v>
      </c>
      <c r="Q174" s="39"/>
      <c r="R174" s="14"/>
      <c r="S174" s="14"/>
      <c r="T174" s="14"/>
      <c r="U174" s="15"/>
      <c r="V174" s="14"/>
      <c r="W174" s="14"/>
      <c r="X174" s="14"/>
      <c r="Y174" s="14"/>
      <c r="Z174" s="82"/>
      <c r="AA174" s="43">
        <f t="shared" ref="AA174:AA181" si="38">P174*5/100</f>
        <v>624.84799999999996</v>
      </c>
    </row>
    <row r="175" spans="1:27" s="16" customFormat="1" ht="15" x14ac:dyDescent="0.25">
      <c r="A175" s="29">
        <v>105</v>
      </c>
      <c r="B175" s="28" t="s">
        <v>139</v>
      </c>
      <c r="C175" s="28" t="s">
        <v>213</v>
      </c>
      <c r="D175" s="102">
        <v>175.4</v>
      </c>
      <c r="E175" s="35">
        <v>31.88</v>
      </c>
      <c r="F175" s="36"/>
      <c r="G175" s="36"/>
      <c r="H175" s="36"/>
      <c r="I175" s="36"/>
      <c r="J175" s="36"/>
      <c r="K175" s="36"/>
      <c r="L175" s="37"/>
      <c r="M175" s="38"/>
      <c r="N175" s="55"/>
      <c r="O175" s="55"/>
      <c r="P175" s="39">
        <f t="shared" ref="P175:P181" si="39">D175*E175</f>
        <v>5591.7520000000004</v>
      </c>
      <c r="Q175" s="39"/>
      <c r="R175" s="14"/>
      <c r="S175" s="14"/>
      <c r="T175" s="14"/>
      <c r="U175" s="15"/>
      <c r="V175" s="14"/>
      <c r="W175" s="14"/>
      <c r="X175" s="14"/>
      <c r="Y175" s="14"/>
      <c r="Z175" s="82"/>
      <c r="AA175" s="43">
        <f t="shared" si="38"/>
        <v>279.58760000000001</v>
      </c>
    </row>
    <row r="176" spans="1:27" s="16" customFormat="1" ht="15" x14ac:dyDescent="0.25">
      <c r="A176" s="29">
        <v>106</v>
      </c>
      <c r="B176" s="28" t="s">
        <v>139</v>
      </c>
      <c r="C176" s="28" t="s">
        <v>214</v>
      </c>
      <c r="D176" s="102">
        <v>188.3</v>
      </c>
      <c r="E176" s="35">
        <v>31.88</v>
      </c>
      <c r="F176" s="36"/>
      <c r="G176" s="36"/>
      <c r="H176" s="36"/>
      <c r="I176" s="36"/>
      <c r="J176" s="36"/>
      <c r="K176" s="36"/>
      <c r="L176" s="37"/>
      <c r="M176" s="38"/>
      <c r="N176" s="55"/>
      <c r="O176" s="55"/>
      <c r="P176" s="39">
        <f t="shared" si="39"/>
        <v>6003.0039999999999</v>
      </c>
      <c r="Q176" s="39"/>
      <c r="R176" s="14"/>
      <c r="S176" s="14"/>
      <c r="T176" s="14"/>
      <c r="U176" s="15"/>
      <c r="V176" s="14"/>
      <c r="W176" s="14"/>
      <c r="X176" s="14"/>
      <c r="Y176" s="14"/>
      <c r="Z176" s="82"/>
      <c r="AA176" s="43">
        <f t="shared" si="38"/>
        <v>300.15019999999998</v>
      </c>
    </row>
    <row r="177" spans="1:27" s="16" customFormat="1" ht="15" x14ac:dyDescent="0.25">
      <c r="A177" s="29">
        <v>107</v>
      </c>
      <c r="B177" s="28" t="s">
        <v>139</v>
      </c>
      <c r="C177" s="28" t="s">
        <v>215</v>
      </c>
      <c r="D177" s="102">
        <v>170.2</v>
      </c>
      <c r="E177" s="35">
        <v>31.88</v>
      </c>
      <c r="F177" s="36"/>
      <c r="G177" s="36"/>
      <c r="H177" s="36"/>
      <c r="I177" s="36"/>
      <c r="J177" s="36"/>
      <c r="K177" s="36"/>
      <c r="L177" s="37"/>
      <c r="M177" s="38"/>
      <c r="N177" s="55"/>
      <c r="O177" s="55"/>
      <c r="P177" s="39">
        <f t="shared" si="39"/>
        <v>5425.9759999999997</v>
      </c>
      <c r="Q177" s="39"/>
      <c r="R177" s="14"/>
      <c r="S177" s="14"/>
      <c r="T177" s="14"/>
      <c r="U177" s="15"/>
      <c r="V177" s="14"/>
      <c r="W177" s="14"/>
      <c r="X177" s="14"/>
      <c r="Y177" s="14"/>
      <c r="Z177" s="82"/>
      <c r="AA177" s="43">
        <f t="shared" si="38"/>
        <v>271.29879999999997</v>
      </c>
    </row>
    <row r="178" spans="1:27" s="16" customFormat="1" ht="15" x14ac:dyDescent="0.25">
      <c r="A178" s="29">
        <v>108</v>
      </c>
      <c r="B178" s="28" t="s">
        <v>139</v>
      </c>
      <c r="C178" s="28" t="s">
        <v>216</v>
      </c>
      <c r="D178" s="102">
        <v>178.4</v>
      </c>
      <c r="E178" s="35">
        <v>31.88</v>
      </c>
      <c r="F178" s="36"/>
      <c r="G178" s="36"/>
      <c r="H178" s="36"/>
      <c r="I178" s="36"/>
      <c r="J178" s="36"/>
      <c r="K178" s="36"/>
      <c r="L178" s="37"/>
      <c r="M178" s="38"/>
      <c r="N178" s="55"/>
      <c r="O178" s="55"/>
      <c r="P178" s="39">
        <f t="shared" si="39"/>
        <v>5687.3919999999998</v>
      </c>
      <c r="Q178" s="39"/>
      <c r="R178" s="14"/>
      <c r="S178" s="14"/>
      <c r="T178" s="14"/>
      <c r="U178" s="15"/>
      <c r="V178" s="14"/>
      <c r="W178" s="14"/>
      <c r="X178" s="14"/>
      <c r="Y178" s="14"/>
      <c r="Z178" s="82"/>
      <c r="AA178" s="43">
        <f t="shared" si="38"/>
        <v>284.36959999999999</v>
      </c>
    </row>
    <row r="179" spans="1:27" s="16" customFormat="1" ht="15" x14ac:dyDescent="0.25">
      <c r="A179" s="29">
        <v>109</v>
      </c>
      <c r="B179" s="28" t="s">
        <v>139</v>
      </c>
      <c r="C179" s="28" t="s">
        <v>217</v>
      </c>
      <c r="D179" s="102">
        <v>179.7</v>
      </c>
      <c r="E179" s="35">
        <v>31.88</v>
      </c>
      <c r="F179" s="36"/>
      <c r="G179" s="36"/>
      <c r="H179" s="36"/>
      <c r="I179" s="36"/>
      <c r="J179" s="36"/>
      <c r="K179" s="36"/>
      <c r="L179" s="37"/>
      <c r="M179" s="38"/>
      <c r="N179" s="55"/>
      <c r="O179" s="55"/>
      <c r="P179" s="39">
        <f t="shared" si="39"/>
        <v>5728.8359999999993</v>
      </c>
      <c r="Q179" s="39"/>
      <c r="R179" s="14"/>
      <c r="S179" s="14"/>
      <c r="T179" s="14"/>
      <c r="U179" s="15"/>
      <c r="V179" s="14"/>
      <c r="W179" s="14"/>
      <c r="X179" s="14"/>
      <c r="Y179" s="14"/>
      <c r="Z179" s="82"/>
      <c r="AA179" s="43">
        <f t="shared" si="38"/>
        <v>286.44179999999994</v>
      </c>
    </row>
    <row r="180" spans="1:27" s="16" customFormat="1" ht="15" x14ac:dyDescent="0.25">
      <c r="A180" s="29">
        <v>110</v>
      </c>
      <c r="B180" s="28" t="s">
        <v>139</v>
      </c>
      <c r="C180" s="28" t="s">
        <v>218</v>
      </c>
      <c r="D180" s="102">
        <v>166</v>
      </c>
      <c r="E180" s="35">
        <v>31.88</v>
      </c>
      <c r="F180" s="36"/>
      <c r="G180" s="36"/>
      <c r="H180" s="36"/>
      <c r="I180" s="36"/>
      <c r="J180" s="36"/>
      <c r="K180" s="36"/>
      <c r="L180" s="37"/>
      <c r="M180" s="38"/>
      <c r="N180" s="55"/>
      <c r="O180" s="55"/>
      <c r="P180" s="39">
        <f t="shared" si="39"/>
        <v>5292.08</v>
      </c>
      <c r="Q180" s="39"/>
      <c r="R180" s="14"/>
      <c r="S180" s="14"/>
      <c r="T180" s="14"/>
      <c r="U180" s="15"/>
      <c r="V180" s="14"/>
      <c r="W180" s="14"/>
      <c r="X180" s="14"/>
      <c r="Y180" s="14"/>
      <c r="Z180" s="82"/>
      <c r="AA180" s="43">
        <f t="shared" si="38"/>
        <v>264.60400000000004</v>
      </c>
    </row>
    <row r="181" spans="1:27" s="16" customFormat="1" ht="15" x14ac:dyDescent="0.25">
      <c r="A181" s="29">
        <v>111</v>
      </c>
      <c r="B181" s="28" t="s">
        <v>139</v>
      </c>
      <c r="C181" s="28" t="s">
        <v>219</v>
      </c>
      <c r="D181" s="102">
        <v>152.4</v>
      </c>
      <c r="E181" s="35">
        <v>31.88</v>
      </c>
      <c r="F181" s="36"/>
      <c r="G181" s="36"/>
      <c r="H181" s="36"/>
      <c r="I181" s="36"/>
      <c r="J181" s="36"/>
      <c r="K181" s="36"/>
      <c r="L181" s="37"/>
      <c r="M181" s="38"/>
      <c r="N181" s="55"/>
      <c r="O181" s="55"/>
      <c r="P181" s="39">
        <f t="shared" si="39"/>
        <v>4858.5119999999997</v>
      </c>
      <c r="Q181" s="39"/>
      <c r="R181" s="14"/>
      <c r="S181" s="14"/>
      <c r="T181" s="14"/>
      <c r="U181" s="15"/>
      <c r="V181" s="14"/>
      <c r="W181" s="14"/>
      <c r="X181" s="14"/>
      <c r="Y181" s="14"/>
      <c r="Z181" s="82"/>
      <c r="AA181" s="43">
        <f t="shared" si="38"/>
        <v>242.92559999999997</v>
      </c>
    </row>
    <row r="182" spans="1:27" s="16" customFormat="1" ht="15" x14ac:dyDescent="0.25">
      <c r="A182" s="29"/>
      <c r="B182" s="29"/>
      <c r="C182" s="68"/>
      <c r="D182" s="100"/>
      <c r="E182" s="57" t="s">
        <v>241</v>
      </c>
      <c r="F182" s="58"/>
      <c r="G182" s="58"/>
      <c r="H182" s="58"/>
      <c r="I182" s="58"/>
      <c r="J182" s="58"/>
      <c r="K182" s="58"/>
      <c r="L182" s="59"/>
      <c r="M182" s="57"/>
      <c r="N182" s="60"/>
      <c r="O182" s="60"/>
      <c r="P182" s="61"/>
      <c r="Q182" s="29"/>
      <c r="R182" s="29"/>
      <c r="S182" s="29"/>
      <c r="T182" s="29"/>
      <c r="U182" s="101"/>
      <c r="V182" s="29"/>
      <c r="W182" s="29"/>
      <c r="X182" s="29"/>
      <c r="Y182" s="29"/>
      <c r="Z182" s="29"/>
      <c r="AA182" s="49">
        <f>SUM(AA173:AA181)</f>
        <v>3076.1011999999996</v>
      </c>
    </row>
    <row r="183" spans="1:27" s="16" customFormat="1" ht="15" x14ac:dyDescent="0.25">
      <c r="A183" s="14"/>
      <c r="B183" s="163" t="s">
        <v>191</v>
      </c>
      <c r="C183" s="163"/>
      <c r="D183" s="163"/>
      <c r="E183" s="16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5"/>
      <c r="V183" s="14"/>
      <c r="W183" s="14"/>
      <c r="X183" s="14"/>
      <c r="Y183" s="14"/>
      <c r="Z183" s="14"/>
    </row>
  </sheetData>
  <mergeCells count="11">
    <mergeCell ref="A20:A21"/>
    <mergeCell ref="B20:B21"/>
    <mergeCell ref="C20:C21"/>
    <mergeCell ref="D20:D21"/>
    <mergeCell ref="B183:E183"/>
    <mergeCell ref="AA20:AA21"/>
    <mergeCell ref="C5:E5"/>
    <mergeCell ref="F20:O20"/>
    <mergeCell ref="P20:P21"/>
    <mergeCell ref="Q20:Q21"/>
    <mergeCell ref="E20:E21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2016-04-26T09:03:49Z</cp:lastPrinted>
  <dcterms:created xsi:type="dcterms:W3CDTF">2015-06-01T10:16:38Z</dcterms:created>
  <dcterms:modified xsi:type="dcterms:W3CDTF">2016-04-26T09:04:54Z</dcterms:modified>
</cp:coreProperties>
</file>